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bhcins-my.sharepoint.com/personal/corry_bhca_com/Documents/HealthReformGuy Website/Content/FMLA/"/>
    </mc:Choice>
  </mc:AlternateContent>
  <xr:revisionPtr revIDLastSave="0" documentId="8_{59B0CEC8-801F-4192-B4DE-ADA7F94DA5D9}" xr6:coauthVersionLast="47" xr6:coauthVersionMax="47" xr10:uidLastSave="{00000000-0000-0000-0000-000000000000}"/>
  <bookViews>
    <workbookView xWindow="28680" yWindow="-15" windowWidth="29040" windowHeight="15720" xr2:uid="{00000000-000D-0000-FFFF-FFFF00000000}"/>
  </bookViews>
  <sheets>
    <sheet name="Dashboard" sheetId="1" r:id="rId1"/>
    <sheet name="Eligibility" sheetId="2" r:id="rId2"/>
    <sheet name="Leave Calculator" sheetId="3" r:id="rId3"/>
    <sheet name="Leave Log" sheetId="4" r:id="rId4"/>
    <sheet name="Deadlines" sheetId="5" r:id="rId5"/>
    <sheet name="Compliance Checklist" sheetId="6" r:id="rId6"/>
    <sheet name="Sources"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 i="6" l="1"/>
  <c r="B28" i="6"/>
  <c r="B27" i="6"/>
  <c r="B26" i="6"/>
  <c r="C17" i="5"/>
  <c r="B18" i="5" s="1"/>
  <c r="E14" i="5"/>
  <c r="C14" i="5"/>
  <c r="C13" i="5"/>
  <c r="E13" i="5" s="1"/>
  <c r="C12" i="5"/>
  <c r="E12" i="5" s="1"/>
  <c r="C11" i="5"/>
  <c r="E11" i="5" s="1"/>
  <c r="C10" i="5"/>
  <c r="E10" i="5" s="1"/>
  <c r="C9" i="5"/>
  <c r="E9" i="5" s="1"/>
  <c r="C8" i="5"/>
  <c r="E8" i="5" s="1"/>
  <c r="G209" i="4"/>
  <c r="F209" i="4"/>
  <c r="G208" i="4"/>
  <c r="F208" i="4"/>
  <c r="G207" i="4"/>
  <c r="F207" i="4"/>
  <c r="G206" i="4"/>
  <c r="F206" i="4"/>
  <c r="G205" i="4"/>
  <c r="F205" i="4"/>
  <c r="G204" i="4"/>
  <c r="F204" i="4"/>
  <c r="G203" i="4"/>
  <c r="F203" i="4"/>
  <c r="G202" i="4"/>
  <c r="F202" i="4"/>
  <c r="G201" i="4"/>
  <c r="F201" i="4"/>
  <c r="G200" i="4"/>
  <c r="F200" i="4"/>
  <c r="G199" i="4"/>
  <c r="F199" i="4"/>
  <c r="G198" i="4"/>
  <c r="F198" i="4"/>
  <c r="G197" i="4"/>
  <c r="F197" i="4"/>
  <c r="G196" i="4"/>
  <c r="F196" i="4"/>
  <c r="G195" i="4"/>
  <c r="F195" i="4"/>
  <c r="G194" i="4"/>
  <c r="F194" i="4"/>
  <c r="G193" i="4"/>
  <c r="F193" i="4"/>
  <c r="G192" i="4"/>
  <c r="F192" i="4"/>
  <c r="G191" i="4"/>
  <c r="F191" i="4"/>
  <c r="G190" i="4"/>
  <c r="F190" i="4"/>
  <c r="G189" i="4"/>
  <c r="F189" i="4"/>
  <c r="G188" i="4"/>
  <c r="F188" i="4"/>
  <c r="G187" i="4"/>
  <c r="F187" i="4"/>
  <c r="G186" i="4"/>
  <c r="F186" i="4"/>
  <c r="G185" i="4"/>
  <c r="F185" i="4"/>
  <c r="G184" i="4"/>
  <c r="F184" i="4"/>
  <c r="G183" i="4"/>
  <c r="F183" i="4"/>
  <c r="G182" i="4"/>
  <c r="F182" i="4"/>
  <c r="G181" i="4"/>
  <c r="F181" i="4"/>
  <c r="G180" i="4"/>
  <c r="F180" i="4"/>
  <c r="G179" i="4"/>
  <c r="F179" i="4"/>
  <c r="G178" i="4"/>
  <c r="F178" i="4"/>
  <c r="G177" i="4"/>
  <c r="F177" i="4"/>
  <c r="G176" i="4"/>
  <c r="F176" i="4"/>
  <c r="G175" i="4"/>
  <c r="F175" i="4"/>
  <c r="G174" i="4"/>
  <c r="F174" i="4"/>
  <c r="G173" i="4"/>
  <c r="F173" i="4"/>
  <c r="G172" i="4"/>
  <c r="F172" i="4"/>
  <c r="G171" i="4"/>
  <c r="F171" i="4"/>
  <c r="G170" i="4"/>
  <c r="F170" i="4"/>
  <c r="G169" i="4"/>
  <c r="F169" i="4"/>
  <c r="G168" i="4"/>
  <c r="F168" i="4"/>
  <c r="G167" i="4"/>
  <c r="F167" i="4"/>
  <c r="G166" i="4"/>
  <c r="F166" i="4"/>
  <c r="G165" i="4"/>
  <c r="F165" i="4"/>
  <c r="G164" i="4"/>
  <c r="F164" i="4"/>
  <c r="G163" i="4"/>
  <c r="F163" i="4"/>
  <c r="G162" i="4"/>
  <c r="F162" i="4"/>
  <c r="G161" i="4"/>
  <c r="F161" i="4"/>
  <c r="G160" i="4"/>
  <c r="F160" i="4"/>
  <c r="G159" i="4"/>
  <c r="F159" i="4"/>
  <c r="G158" i="4"/>
  <c r="F158" i="4"/>
  <c r="G157" i="4"/>
  <c r="F157" i="4"/>
  <c r="G156" i="4"/>
  <c r="F156" i="4"/>
  <c r="G155" i="4"/>
  <c r="F155" i="4"/>
  <c r="G154" i="4"/>
  <c r="F154" i="4"/>
  <c r="G153" i="4"/>
  <c r="F153" i="4"/>
  <c r="G152" i="4"/>
  <c r="F152" i="4"/>
  <c r="G151" i="4"/>
  <c r="F151" i="4"/>
  <c r="G150" i="4"/>
  <c r="F150" i="4"/>
  <c r="G149" i="4"/>
  <c r="F149" i="4"/>
  <c r="G148" i="4"/>
  <c r="F148" i="4"/>
  <c r="G147" i="4"/>
  <c r="F147" i="4"/>
  <c r="G146" i="4"/>
  <c r="F146" i="4"/>
  <c r="G145" i="4"/>
  <c r="F145" i="4"/>
  <c r="G144" i="4"/>
  <c r="F144" i="4"/>
  <c r="G143" i="4"/>
  <c r="F143" i="4"/>
  <c r="G142" i="4"/>
  <c r="F142" i="4"/>
  <c r="G141" i="4"/>
  <c r="F141" i="4"/>
  <c r="G140" i="4"/>
  <c r="F140" i="4"/>
  <c r="G139" i="4"/>
  <c r="F139" i="4"/>
  <c r="G138" i="4"/>
  <c r="F138" i="4"/>
  <c r="G137" i="4"/>
  <c r="F137" i="4"/>
  <c r="G136" i="4"/>
  <c r="F136" i="4"/>
  <c r="G135" i="4"/>
  <c r="F135" i="4"/>
  <c r="G134" i="4"/>
  <c r="F134" i="4"/>
  <c r="G133" i="4"/>
  <c r="F133" i="4"/>
  <c r="G132" i="4"/>
  <c r="F132" i="4"/>
  <c r="G131" i="4"/>
  <c r="F131" i="4"/>
  <c r="G130" i="4"/>
  <c r="F130" i="4"/>
  <c r="G129" i="4"/>
  <c r="F129" i="4"/>
  <c r="G128" i="4"/>
  <c r="F128" i="4"/>
  <c r="G127" i="4"/>
  <c r="F127" i="4"/>
  <c r="G126" i="4"/>
  <c r="F126" i="4"/>
  <c r="G125" i="4"/>
  <c r="F125" i="4"/>
  <c r="G124" i="4"/>
  <c r="F124" i="4"/>
  <c r="G123" i="4"/>
  <c r="F123" i="4"/>
  <c r="G122" i="4"/>
  <c r="F122" i="4"/>
  <c r="G121" i="4"/>
  <c r="F121" i="4"/>
  <c r="G120" i="4"/>
  <c r="F120" i="4"/>
  <c r="G119" i="4"/>
  <c r="F119" i="4"/>
  <c r="G118" i="4"/>
  <c r="F118" i="4"/>
  <c r="G117" i="4"/>
  <c r="F117" i="4"/>
  <c r="G116" i="4"/>
  <c r="F116" i="4"/>
  <c r="G115" i="4"/>
  <c r="F115" i="4"/>
  <c r="G114" i="4"/>
  <c r="F114" i="4"/>
  <c r="G113" i="4"/>
  <c r="F113" i="4"/>
  <c r="G112" i="4"/>
  <c r="F112" i="4"/>
  <c r="G111" i="4"/>
  <c r="F111" i="4"/>
  <c r="G110" i="4"/>
  <c r="F110" i="4"/>
  <c r="G109" i="4"/>
  <c r="F109" i="4"/>
  <c r="G108" i="4"/>
  <c r="F108" i="4"/>
  <c r="G107" i="4"/>
  <c r="F107" i="4"/>
  <c r="G106" i="4"/>
  <c r="F106" i="4"/>
  <c r="G105" i="4"/>
  <c r="F105" i="4"/>
  <c r="G104" i="4"/>
  <c r="F104" i="4"/>
  <c r="G103" i="4"/>
  <c r="F103" i="4"/>
  <c r="G102" i="4"/>
  <c r="F102" i="4"/>
  <c r="G101" i="4"/>
  <c r="F101" i="4"/>
  <c r="G100" i="4"/>
  <c r="F100" i="4"/>
  <c r="G99" i="4"/>
  <c r="F99" i="4"/>
  <c r="G98" i="4"/>
  <c r="F98" i="4"/>
  <c r="G97" i="4"/>
  <c r="F97" i="4"/>
  <c r="G96" i="4"/>
  <c r="F96" i="4"/>
  <c r="G95" i="4"/>
  <c r="F95" i="4"/>
  <c r="G94" i="4"/>
  <c r="F94" i="4"/>
  <c r="G93" i="4"/>
  <c r="F93" i="4"/>
  <c r="G92" i="4"/>
  <c r="F92" i="4"/>
  <c r="G91" i="4"/>
  <c r="F91" i="4"/>
  <c r="G90" i="4"/>
  <c r="F90" i="4"/>
  <c r="G89" i="4"/>
  <c r="F89" i="4"/>
  <c r="G88" i="4"/>
  <c r="F88" i="4"/>
  <c r="G87" i="4"/>
  <c r="F87" i="4"/>
  <c r="G86" i="4"/>
  <c r="F86" i="4"/>
  <c r="G85" i="4"/>
  <c r="F85" i="4"/>
  <c r="G84" i="4"/>
  <c r="F84" i="4"/>
  <c r="G83" i="4"/>
  <c r="F83" i="4"/>
  <c r="G82" i="4"/>
  <c r="F82" i="4"/>
  <c r="G81" i="4"/>
  <c r="F81" i="4"/>
  <c r="G80" i="4"/>
  <c r="F80" i="4"/>
  <c r="G79" i="4"/>
  <c r="F79" i="4"/>
  <c r="G78" i="4"/>
  <c r="F78" i="4"/>
  <c r="G77" i="4"/>
  <c r="F77" i="4"/>
  <c r="G76" i="4"/>
  <c r="F76" i="4"/>
  <c r="G75" i="4"/>
  <c r="F75" i="4"/>
  <c r="G74" i="4"/>
  <c r="F74" i="4"/>
  <c r="G73" i="4"/>
  <c r="F73" i="4"/>
  <c r="G72" i="4"/>
  <c r="F72" i="4"/>
  <c r="G71" i="4"/>
  <c r="F71" i="4"/>
  <c r="G70" i="4"/>
  <c r="F70" i="4"/>
  <c r="G69" i="4"/>
  <c r="F69" i="4"/>
  <c r="G68" i="4"/>
  <c r="F68" i="4"/>
  <c r="G67" i="4"/>
  <c r="F67" i="4"/>
  <c r="G66" i="4"/>
  <c r="F66" i="4"/>
  <c r="G65" i="4"/>
  <c r="F65" i="4"/>
  <c r="G64" i="4"/>
  <c r="F64" i="4"/>
  <c r="G63" i="4"/>
  <c r="F63" i="4"/>
  <c r="G62" i="4"/>
  <c r="F62" i="4"/>
  <c r="G61" i="4"/>
  <c r="F61" i="4"/>
  <c r="G60" i="4"/>
  <c r="F60" i="4"/>
  <c r="G59" i="4"/>
  <c r="F59" i="4"/>
  <c r="G58" i="4"/>
  <c r="F58" i="4"/>
  <c r="G57" i="4"/>
  <c r="F57" i="4"/>
  <c r="G56" i="4"/>
  <c r="F56" i="4"/>
  <c r="G55" i="4"/>
  <c r="F55" i="4"/>
  <c r="G54" i="4"/>
  <c r="F54" i="4"/>
  <c r="G53" i="4"/>
  <c r="F53" i="4"/>
  <c r="G52" i="4"/>
  <c r="F52" i="4"/>
  <c r="G51" i="4"/>
  <c r="F51" i="4"/>
  <c r="G50" i="4"/>
  <c r="F50" i="4"/>
  <c r="G49" i="4"/>
  <c r="F49" i="4"/>
  <c r="G48" i="4"/>
  <c r="F48" i="4"/>
  <c r="G47" i="4"/>
  <c r="F47" i="4"/>
  <c r="G46" i="4"/>
  <c r="F46" i="4"/>
  <c r="G45" i="4"/>
  <c r="F45" i="4"/>
  <c r="G44" i="4"/>
  <c r="F44" i="4"/>
  <c r="G43" i="4"/>
  <c r="F43" i="4"/>
  <c r="G42" i="4"/>
  <c r="F42" i="4"/>
  <c r="G41" i="4"/>
  <c r="F41" i="4"/>
  <c r="G40" i="4"/>
  <c r="F40" i="4"/>
  <c r="G39" i="4"/>
  <c r="F39" i="4"/>
  <c r="G38" i="4"/>
  <c r="F38" i="4"/>
  <c r="G37" i="4"/>
  <c r="F37" i="4"/>
  <c r="G36" i="4"/>
  <c r="F36" i="4"/>
  <c r="G35" i="4"/>
  <c r="F35" i="4"/>
  <c r="G34" i="4"/>
  <c r="F34" i="4"/>
  <c r="G33" i="4"/>
  <c r="F33" i="4"/>
  <c r="G32" i="4"/>
  <c r="F32" i="4"/>
  <c r="G31" i="4"/>
  <c r="F31" i="4"/>
  <c r="G30" i="4"/>
  <c r="F30" i="4"/>
  <c r="G29" i="4"/>
  <c r="F29" i="4"/>
  <c r="G28" i="4"/>
  <c r="F28" i="4"/>
  <c r="G27" i="4"/>
  <c r="F27" i="4"/>
  <c r="G26" i="4"/>
  <c r="F26" i="4"/>
  <c r="G25" i="4"/>
  <c r="F25" i="4"/>
  <c r="G24" i="4"/>
  <c r="F24" i="4"/>
  <c r="G23" i="4"/>
  <c r="F23" i="4"/>
  <c r="G22" i="4"/>
  <c r="F22" i="4"/>
  <c r="G21" i="4"/>
  <c r="F21" i="4"/>
  <c r="G20" i="4"/>
  <c r="F20" i="4"/>
  <c r="G19" i="4"/>
  <c r="F19" i="4"/>
  <c r="G18" i="4"/>
  <c r="F18" i="4"/>
  <c r="G17" i="4"/>
  <c r="F17" i="4"/>
  <c r="G16" i="4"/>
  <c r="F16" i="4"/>
  <c r="G15" i="4"/>
  <c r="F15" i="4"/>
  <c r="G14" i="4"/>
  <c r="F14" i="4"/>
  <c r="G13" i="4"/>
  <c r="F13" i="4"/>
  <c r="G12" i="4"/>
  <c r="F12" i="4"/>
  <c r="G11" i="4"/>
  <c r="F11" i="4"/>
  <c r="G10" i="4"/>
  <c r="F10" i="4"/>
  <c r="B32" i="3"/>
  <c r="B31" i="3"/>
  <c r="B15" i="1" s="1"/>
  <c r="B30" i="3"/>
  <c r="B29" i="3"/>
  <c r="B28" i="3"/>
  <c r="B27" i="3"/>
  <c r="B23" i="3"/>
  <c r="B18" i="3"/>
  <c r="B17" i="3"/>
  <c r="B19" i="3" s="1"/>
  <c r="B13" i="1" s="1"/>
  <c r="B16" i="3"/>
  <c r="B12" i="1" s="1"/>
  <c r="B24" i="2"/>
  <c r="B23" i="2"/>
  <c r="B22" i="2"/>
  <c r="B21" i="2"/>
  <c r="B20" i="2"/>
  <c r="B19" i="2"/>
  <c r="B18" i="2"/>
  <c r="B11" i="1" s="1"/>
  <c r="B17" i="2"/>
  <c r="B10" i="1"/>
  <c r="B16" i="1" l="1"/>
  <c r="B20" i="3"/>
  <c r="B22" i="3" l="1"/>
  <c r="B21" i="3"/>
  <c r="B14" i="1"/>
</calcChain>
</file>

<file path=xl/sharedStrings.xml><?xml version="1.0" encoding="utf-8"?>
<sst xmlns="http://schemas.openxmlformats.org/spreadsheetml/2006/main" count="178" uniqueCount="158">
  <si>
    <t>FMLA Compliance Calculator &amp; Tracker</t>
  </si>
  <si>
    <t>Federal FMLA planning tool - use with the companion compliance resource guide</t>
  </si>
  <si>
    <t>CASE SUMMARY</t>
  </si>
  <si>
    <t>QUICK START</t>
  </si>
  <si>
    <t>Employer coverage</t>
  </si>
  <si>
    <t>1. Complete the Eligibility sheet.
2. Select the leave-year method and normal workweek on Leave Calculator.
3. Enter each FMLA absence on Leave Log.
4. Enter trigger and completion dates on Deadlines.
5. Use Compliance Checklist for periodic audits.
Yellow cells are intended for user input. Gray/green cells contain calculated results.</t>
  </si>
  <si>
    <t>Employee eligibility</t>
  </si>
  <si>
    <t>12-week entitlement (hours)</t>
  </si>
  <si>
    <t>12-week leave used (hours)</t>
  </si>
  <si>
    <t>12-week leave remaining (hours)</t>
  </si>
  <si>
    <t>26-week combined leave remaining (hours)</t>
  </si>
  <si>
    <t>Past-due deadlines</t>
  </si>
  <si>
    <t>IMPORTANT LIMITATIONS</t>
  </si>
  <si>
    <t>This tool addresses federal FMLA calculations and common administrative deadlines. It is not designed for airline flight crew special rules, instructional employee special rules, every military-family scenario, or state and local leave laws. It does not replace legal advice. Review unusual cases, overlapping leave laws, remote-work worksite determinations, variable schedules, and disputed certifications with qualified counsel.</t>
  </si>
  <si>
    <t>Employer Coverage &amp; Employee Eligibility</t>
  </si>
  <si>
    <t>INPUTS</t>
  </si>
  <si>
    <t>Employer type</t>
  </si>
  <si>
    <t>Private-Sector Employer</t>
  </si>
  <si>
    <t>Private employer had 50+ employees in 20+ workweeks in current or prior calendar year</t>
  </si>
  <si>
    <t>Yes</t>
  </si>
  <si>
    <t>Credited months of service as of leave start</t>
  </si>
  <si>
    <t>Hours worked during the 12 months immediately before leave starts</t>
  </si>
  <si>
    <t>Employees employed within 75 miles of the employee's worksite</t>
  </si>
  <si>
    <t>Airline flight crew employee</t>
  </si>
  <si>
    <t>No</t>
  </si>
  <si>
    <t>If airline flight crew, eligible under the special hours-of-service test</t>
  </si>
  <si>
    <t>Not Reviewed</t>
  </si>
  <si>
    <t>RESULTS</t>
  </si>
  <si>
    <t>Overall employee eligibility</t>
  </si>
  <si>
    <t>12-month service test</t>
  </si>
  <si>
    <t>Hours-of-service test</t>
  </si>
  <si>
    <t>50 employees within 75 miles test</t>
  </si>
  <si>
    <t>Coverage explanation</t>
  </si>
  <si>
    <t>Eligibility explanation</t>
  </si>
  <si>
    <t>Recommended next step</t>
  </si>
  <si>
    <t>Eligibility notes: The 12 months of employment generally need not be consecutive. Hours of service are based on hours actually worked under FLSA principles, not merely hours paid. For remote employees, the worksite is generally the office to which the employee reports or from which assignments are made, not the employee's home. This worksheet does not calculate the special airline flight crew test.</t>
  </si>
  <si>
    <t>Leave Entitlement &amp; Remaining Leave</t>
  </si>
  <si>
    <t>Calculation / requested leave date</t>
  </si>
  <si>
    <t>12-week leave-year method</t>
  </si>
  <si>
    <t>Rolling Backward</t>
  </si>
  <si>
    <t>Applicable fixed leave-year start date</t>
  </si>
  <si>
    <t>Current measured-forward period start date</t>
  </si>
  <si>
    <t>Normal weekly scheduled hours</t>
  </si>
  <si>
    <t>Military caregiver single 12-month period start date</t>
  </si>
  <si>
    <t>12-WEEK FMLA BANK</t>
  </si>
  <si>
    <t>Entitlement hours</t>
  </si>
  <si>
    <t>Leave-year window start</t>
  </si>
  <si>
    <t>Leave-year window end</t>
  </si>
  <si>
    <t>Leave used in window (hours)</t>
  </si>
  <si>
    <t>Leave remaining (hours)</t>
  </si>
  <si>
    <t>Leave remaining (workweeks)</t>
  </si>
  <si>
    <t>Estimated full workdays remaining</t>
  </si>
  <si>
    <t>Method note</t>
  </si>
  <si>
    <t>Data source</t>
  </si>
  <si>
    <t>Uses entries in the Leave Log that count toward the 12-week bank.</t>
  </si>
  <si>
    <t>26-WEEK MILITARY CAREGIVER COMBINED BANK</t>
  </si>
  <si>
    <t>Combined entitlement hours</t>
  </si>
  <si>
    <t>Single 12-month period start</t>
  </si>
  <si>
    <t>Single 12-month period end</t>
  </si>
  <si>
    <t>Combined FMLA used in period (hours)</t>
  </si>
  <si>
    <t>Combined leave remaining (hours)</t>
  </si>
  <si>
    <t>Combined leave remaining (workweeks)</t>
  </si>
  <si>
    <t>Important interaction rule</t>
  </si>
  <si>
    <t>During the military caregiver single 12-month period, the employee may use no more than 26 total workweeks for all FMLA reasons combined, and no more than 12 workweeks for non-military-caregiver reasons.</t>
  </si>
  <si>
    <t>Uses all FMLA hours entered in the Leave Log during the military caregiver period.</t>
  </si>
  <si>
    <t>Calculation guidance: For a regular schedule, 12 workweeks generally equals 12 times the employee's normal weekly schedule. For variable schedules, special averaging rules apply. Required overtime that is missed because of FMLA leave may count against the entitlement; voluntary overtime generally does not. When leave is taken in less than full-week increments, only time the employee would otherwise have been scheduled to work should be charged.</t>
  </si>
  <si>
    <t>FMLA Leave Log</t>
  </si>
  <si>
    <t>Enter each FMLA absence as a separate row. Use actual hours that would otherwise have been worked. The calculated bank columns feed the Leave Calculator.</t>
  </si>
  <si>
    <t>Date</t>
  </si>
  <si>
    <t>Employee / Case</t>
  </si>
  <si>
    <t>Leave Reason</t>
  </si>
  <si>
    <t>FMLA Hours</t>
  </si>
  <si>
    <t>Notes</t>
  </si>
  <si>
    <t>Counts Toward 12-Week Bank</t>
  </si>
  <si>
    <t>Counts Toward 26-Week Combined Bank</t>
  </si>
  <si>
    <t>Verified</t>
  </si>
  <si>
    <t>FMLA Deadline Tracker</t>
  </si>
  <si>
    <t>Requirement</t>
  </si>
  <si>
    <t>Trigger Date</t>
  </si>
  <si>
    <t>Calculated Due Date</t>
  </si>
  <si>
    <t>Completed Date</t>
  </si>
  <si>
    <t>Status</t>
  </si>
  <si>
    <t>Rule / Caution</t>
  </si>
  <si>
    <t>Eligibility + Rights &amp; Responsibilities Notice</t>
  </si>
  <si>
    <t>Within 5 business days after request or employer knowledge, absent applicable exceptions.</t>
  </si>
  <si>
    <t>Initial Medical Certification</t>
  </si>
  <si>
    <t>Employee generally receives at least 15 calendar days after the request.</t>
  </si>
  <si>
    <t>Cure Period for Incomplete / Insufficient Certification</t>
  </si>
  <si>
    <t>Employer must identify deficiencies in writing and generally allow at least 7 calendar days to cure.</t>
  </si>
  <si>
    <t>Designation Notice</t>
  </si>
  <si>
    <t>Within 5 business days after the employer has enough information, absent extenuating circumstances.</t>
  </si>
  <si>
    <t>Employee 30-Day Foreseeable Leave Notice Target</t>
  </si>
  <si>
    <t>Foreseeable leave generally requires 30 days' advance notice when possible and practical.</t>
  </si>
  <si>
    <t>General Recertification Checkpoint</t>
  </si>
  <si>
    <t>General rule: no more often than every 30 days and only with an absence, subject to certification duration and exceptions.</t>
  </si>
  <si>
    <t>Six-Month Recertification Checkpoint</t>
  </si>
  <si>
    <t>Even for long-term or indefinite conditions, recertification may generally be requested every 6 months in connection with an absence.</t>
  </si>
  <si>
    <t>ADDITIONAL RECORDKEEPING MILESTONE</t>
  </si>
  <si>
    <t>Case / record closure date</t>
  </si>
  <si>
    <t>Federal FMLA records must generally be preserved for at least 3 years.</t>
  </si>
  <si>
    <t>Earliest record destruction date</t>
  </si>
  <si>
    <t>Confirm litigation holds, state law, company policy, and other retention obligations before destruction.</t>
  </si>
  <si>
    <t>Deadline caution: WORKDAY formulas exclude Saturdays and Sundays but do not include employer-specific holidays. Adjust dates when a legal or company holiday affects the practical response deadline. Recertification rows are planning checkpoints, not automatic requests in every case.</t>
  </si>
  <si>
    <t>FMLA Compliance Audit Checklist</t>
  </si>
  <si>
    <t>Compliance Item</t>
  </si>
  <si>
    <t>Owner</t>
  </si>
  <si>
    <t>Review Date</t>
  </si>
  <si>
    <t>Notes / Evidence</t>
  </si>
  <si>
    <t>FMLA general notice poster is displayed at each covered location and accessible to applicants and employees.</t>
  </si>
  <si>
    <t>Not Started</t>
  </si>
  <si>
    <t>General FMLA notice is included in the handbook/leave materials or provided individually upon hire.</t>
  </si>
  <si>
    <t>The employer has selected and documented one of the four permitted 12-month leave-year methods.</t>
  </si>
  <si>
    <t>Managers and supervisors are trained to recognize potential FMLA triggers and route them promptly to HR.</t>
  </si>
  <si>
    <t>Eligibility and Rights &amp; Responsibilities notices are issued within five business days when required.</t>
  </si>
  <si>
    <t>Designation notices are issued within five business days after sufficient information is available.</t>
  </si>
  <si>
    <t>Certification requests, deficiency notices, cure periods, authentication, clarification, and recertification are handled consistently.</t>
  </si>
  <si>
    <t>Intermittent leave is tracked in the smallest increment used for other leave, and never in increments greater than one hour.</t>
  </si>
  <si>
    <t>The leave log records dates and hours used and reconciles with payroll, attendance, and vendor systems.</t>
  </si>
  <si>
    <t>Group health benefits and employee premium payment procedures continue on the same terms during FMLA leave.</t>
  </si>
  <si>
    <t>Paid leave, disability, workers' compensation, and FMLA concurrency rules are documented and communicated.</t>
  </si>
  <si>
    <t>Fitness-for-duty requirements are applied consistently and are included in the designation notice when required.</t>
  </si>
  <si>
    <t>Medical certification and family medical history information are maintained as confidential medical records separate from personnel files.</t>
  </si>
  <si>
    <t>FMLA records and notices are retained for at least three years.</t>
  </si>
  <si>
    <t>State/local leave laws and other federal obligations, including ADA/PWFA and USERRA where applicable, are reviewed for overlap.</t>
  </si>
  <si>
    <t>Open FMLA cases and intermittent leave patterns are audited periodically for notice, tracking, and recertification issues.</t>
  </si>
  <si>
    <t>CHECKLIST SUMMARY</t>
  </si>
  <si>
    <t>Complete</t>
  </si>
  <si>
    <t>In Progress</t>
  </si>
  <si>
    <t>Not Applicable</t>
  </si>
  <si>
    <t>Official Sources &amp; Use Notes</t>
  </si>
  <si>
    <t>Source</t>
  </si>
  <si>
    <t>URL</t>
  </si>
  <si>
    <t>Purpose</t>
  </si>
  <si>
    <t>U.S. Department of Labor - FMLA Overview</t>
  </si>
  <si>
    <t>https://www.dol.gov/agencies/whd/fmla</t>
  </si>
  <si>
    <t>Coverage, eligibility, protections and general resources</t>
  </si>
  <si>
    <t>DOL Fact Sheet #28</t>
  </si>
  <si>
    <t>https://www.dol.gov/agencies/whd/fact-sheets/28-fmla</t>
  </si>
  <si>
    <t>Core FMLA requirements</t>
  </si>
  <si>
    <t>DOL Fact Sheet #28D</t>
  </si>
  <si>
    <t>https://www.dol.gov/agencies/whd/fact-sheets/28d-fmla-employer%20notification</t>
  </si>
  <si>
    <t>Employer notice obligations and timing</t>
  </si>
  <si>
    <t>DOL Fact Sheet #28G</t>
  </si>
  <si>
    <t>https://www.dol.gov/agencies/whd/fact-sheets/28g-fmla-serious-health-condition</t>
  </si>
  <si>
    <t>Certification, recertification and fitness-for-duty</t>
  </si>
  <si>
    <t>DOL Fact Sheet #28H</t>
  </si>
  <si>
    <t>https://www.dol.gov/agencies/whd/fact-sheets/28h-fmla-12-month-period</t>
  </si>
  <si>
    <t>Four permitted leave-year methods</t>
  </si>
  <si>
    <t>DOL FMLA Forms</t>
  </si>
  <si>
    <t>https://www.dol.gov/agencies/whd/fmla/forms</t>
  </si>
  <si>
    <t>Optional-use notices and certification forms</t>
  </si>
  <si>
    <t>29 CFR Part 825</t>
  </si>
  <si>
    <t>https://www.ecfr.gov/current/title-29/subtitle-B/chapter-V/subchapter-C/part-825</t>
  </si>
  <si>
    <t>Current FMLA regulations</t>
  </si>
  <si>
    <t>29 CFR 825.500</t>
  </si>
  <si>
    <t>https://www.ecfr.gov/current/title-29/subtitle-B/chapter-V/subchapter-C/part-825/subpart-E/section-825.500</t>
  </si>
  <si>
    <t>Recordkeeping requirements</t>
  </si>
  <si>
    <t>Updated July 2026. Verify current federal regulations, DOL forms, state and local laws, and company policies before relying on this tool. DOL optional-use forms remain usable even when the printed OMB expiration date has passed, but employers should use the current forms page and confirm that any custom forms request no more information than permitted.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</si>
</sst>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0">
    <font>
      <sz val="11"/>
      <name val="Carlito"/>
    </font>
    <font>
      <b/>
      <sz val="10"/>
      <color rgb="FF2D2D2D"/>
      <name val="Arial"/>
    </font>
    <font>
      <sz val="10"/>
      <color rgb="FF2D2D2D"/>
      <name val="Arial"/>
    </font>
    <font>
      <i/>
      <sz val="10"/>
      <color rgb="FF2D2D2D"/>
      <name val="Arial"/>
    </font>
    <font>
      <b/>
      <sz val="24"/>
      <color rgb="FFFFFFFF"/>
      <name val="Arial"/>
    </font>
    <font>
      <b/>
      <sz val="16"/>
      <color rgb="FF2D2D2D"/>
      <name val="Arial"/>
    </font>
    <font>
      <b/>
      <sz val="11"/>
      <color rgb="FFFFFFFF"/>
      <name val="Arial"/>
    </font>
    <font>
      <b/>
      <sz val="10"/>
      <color rgb="FFFFFFFF"/>
      <name val="Arial"/>
    </font>
    <font>
      <b/>
      <sz val="11"/>
      <color rgb="FF2D2D2D"/>
      <name val="Arial"/>
    </font>
    <font>
      <sz val="9"/>
      <color rgb="FF2D2D2D"/>
      <name val="Arial"/>
    </font>
  </fonts>
  <fills count="9">
    <fill>
      <patternFill patternType="none"/>
    </fill>
    <fill>
      <patternFill patternType="gray125"/>
    </fill>
    <fill>
      <patternFill patternType="solid">
        <fgColor rgb="FF2D2D2D"/>
      </patternFill>
    </fill>
    <fill>
      <patternFill patternType="solid">
        <fgColor rgb="FFF3F4F6"/>
      </patternFill>
    </fill>
    <fill>
      <patternFill patternType="solid">
        <fgColor rgb="FFFFFFFF"/>
      </patternFill>
    </fill>
    <fill>
      <patternFill patternType="solid">
        <fgColor rgb="FFFDE8EA"/>
      </patternFill>
    </fill>
    <fill>
      <patternFill patternType="solid">
        <fgColor rgb="FFFFF4CC"/>
      </patternFill>
    </fill>
    <fill>
      <patternFill patternType="solid">
        <fgColor rgb="FFE8F5E9"/>
      </patternFill>
    </fill>
    <fill>
      <patternFill patternType="solid">
        <fgColor theme="1"/>
        <bgColor indexed="64"/>
      </patternFill>
    </fill>
  </fills>
  <borders count="15">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118">
    <xf numFmtId="0" fontId="0" fillId="0" borderId="0" xfId="0"/>
    <xf numFmtId="0" fontId="0" fillId="6" borderId="0" xfId="0" applyFill="1" applyAlignment="1">
      <alignment wrapText="1"/>
    </xf>
    <xf numFmtId="2" fontId="0" fillId="6" borderId="0" xfId="0" applyNumberFormat="1" applyFill="1" applyAlignment="1">
      <alignment wrapText="1"/>
    </xf>
    <xf numFmtId="2" fontId="0" fillId="3" borderId="0" xfId="0" applyNumberFormat="1" applyFill="1" applyAlignment="1">
      <alignment wrapText="1"/>
    </xf>
    <xf numFmtId="164" fontId="0" fillId="6" borderId="3" xfId="0" applyNumberFormat="1" applyFill="1" applyBorder="1" applyAlignment="1">
      <alignment wrapText="1"/>
    </xf>
    <xf numFmtId="0" fontId="0" fillId="6" borderId="4" xfId="0" applyFill="1" applyBorder="1" applyAlignment="1">
      <alignment wrapText="1"/>
    </xf>
    <xf numFmtId="164" fontId="0" fillId="6" borderId="5" xfId="0" applyNumberFormat="1" applyFill="1" applyBorder="1" applyAlignment="1">
      <alignment wrapText="1"/>
    </xf>
    <xf numFmtId="0" fontId="0" fillId="6" borderId="8" xfId="0" applyFill="1" applyBorder="1" applyAlignment="1">
      <alignment wrapText="1"/>
    </xf>
    <xf numFmtId="2" fontId="0" fillId="6" borderId="8" xfId="0" applyNumberFormat="1" applyFill="1" applyBorder="1" applyAlignment="1">
      <alignment wrapText="1"/>
    </xf>
    <xf numFmtId="2" fontId="0" fillId="3" borderId="8" xfId="0" applyNumberFormat="1" applyFill="1" applyBorder="1" applyAlignment="1">
      <alignment wrapText="1"/>
    </xf>
    <xf numFmtId="0" fontId="0" fillId="6" borderId="6" xfId="0" applyFill="1" applyBorder="1" applyAlignment="1">
      <alignment wrapText="1"/>
    </xf>
    <xf numFmtId="0" fontId="2" fillId="0" borderId="0" xfId="0" applyFont="1"/>
    <xf numFmtId="0" fontId="2" fillId="4" borderId="2" xfId="0" applyFont="1" applyFill="1" applyBorder="1"/>
    <xf numFmtId="0" fontId="2" fillId="4" borderId="4" xfId="0" applyFont="1" applyFill="1" applyBorder="1"/>
    <xf numFmtId="2" fontId="2" fillId="4" borderId="4" xfId="0" applyNumberFormat="1" applyFont="1" applyFill="1" applyBorder="1"/>
    <xf numFmtId="0" fontId="2" fillId="4" borderId="6" xfId="0" applyFont="1" applyFill="1" applyBorder="1"/>
    <xf numFmtId="0" fontId="1" fillId="3" borderId="1" xfId="0" applyFont="1" applyFill="1" applyBorder="1" applyAlignment="1">
      <alignment wrapText="1"/>
    </xf>
    <xf numFmtId="0" fontId="2" fillId="6" borderId="2" xfId="0" applyFont="1" applyFill="1" applyBorder="1"/>
    <xf numFmtId="0" fontId="1" fillId="3" borderId="3" xfId="0" applyFont="1" applyFill="1" applyBorder="1" applyAlignment="1">
      <alignment wrapText="1"/>
    </xf>
    <xf numFmtId="0" fontId="2" fillId="6" borderId="4" xfId="0" applyFont="1" applyFill="1" applyBorder="1"/>
    <xf numFmtId="0" fontId="1" fillId="3" borderId="5" xfId="0" applyFont="1" applyFill="1" applyBorder="1" applyAlignment="1">
      <alignment wrapText="1"/>
    </xf>
    <xf numFmtId="0" fontId="2" fillId="6" borderId="6" xfId="0" applyFont="1" applyFill="1" applyBorder="1"/>
    <xf numFmtId="0" fontId="1" fillId="3" borderId="12" xfId="0" applyFont="1" applyFill="1" applyBorder="1" applyAlignment="1">
      <alignment wrapText="1"/>
    </xf>
    <xf numFmtId="0" fontId="1" fillId="3" borderId="13" xfId="0" applyFont="1" applyFill="1" applyBorder="1" applyAlignment="1">
      <alignment wrapText="1"/>
    </xf>
    <xf numFmtId="0" fontId="1" fillId="3" borderId="14" xfId="0" applyFont="1" applyFill="1" applyBorder="1" applyAlignment="1">
      <alignment wrapText="1"/>
    </xf>
    <xf numFmtId="164" fontId="2" fillId="6" borderId="2" xfId="0" applyNumberFormat="1" applyFont="1" applyFill="1" applyBorder="1"/>
    <xf numFmtId="164" fontId="2" fillId="6" borderId="4" xfId="0" applyNumberFormat="1" applyFont="1" applyFill="1" applyBorder="1"/>
    <xf numFmtId="164" fontId="2" fillId="6" borderId="6" xfId="0" applyNumberFormat="1" applyFont="1" applyFill="1" applyBorder="1"/>
    <xf numFmtId="164" fontId="2" fillId="6" borderId="3" xfId="0" applyNumberFormat="1" applyFont="1" applyFill="1" applyBorder="1" applyAlignment="1">
      <alignment wrapText="1"/>
    </xf>
    <xf numFmtId="0" fontId="2" fillId="6" borderId="0" xfId="0" applyFont="1" applyFill="1" applyAlignment="1">
      <alignment wrapText="1"/>
    </xf>
    <xf numFmtId="2" fontId="2" fillId="6" borderId="0" xfId="0" applyNumberFormat="1" applyFont="1" applyFill="1" applyAlignment="1">
      <alignment wrapText="1"/>
    </xf>
    <xf numFmtId="2" fontId="2" fillId="3" borderId="0" xfId="0" applyNumberFormat="1" applyFont="1" applyFill="1" applyAlignment="1">
      <alignment wrapText="1"/>
    </xf>
    <xf numFmtId="0" fontId="2" fillId="6" borderId="4" xfId="0" applyFont="1" applyFill="1" applyBorder="1" applyAlignment="1">
      <alignment wrapText="1"/>
    </xf>
    <xf numFmtId="0" fontId="2" fillId="0" borderId="3" xfId="0" applyFont="1" applyBorder="1" applyAlignment="1">
      <alignment wrapText="1"/>
    </xf>
    <xf numFmtId="164" fontId="2" fillId="6" borderId="0" xfId="0" applyNumberFormat="1" applyFont="1" applyFill="1" applyAlignment="1">
      <alignment wrapText="1"/>
    </xf>
    <xf numFmtId="164" fontId="2" fillId="3" borderId="0" xfId="0" applyNumberFormat="1" applyFont="1" applyFill="1" applyAlignment="1">
      <alignment wrapText="1"/>
    </xf>
    <xf numFmtId="0" fontId="2" fillId="3" borderId="0" xfId="0" applyFont="1" applyFill="1" applyAlignment="1">
      <alignment wrapText="1"/>
    </xf>
    <xf numFmtId="0" fontId="2" fillId="3" borderId="4" xfId="0" applyFont="1" applyFill="1" applyBorder="1" applyAlignment="1">
      <alignment wrapText="1"/>
    </xf>
    <xf numFmtId="0" fontId="2" fillId="0" borderId="5" xfId="0" applyFont="1" applyBorder="1" applyAlignment="1">
      <alignment wrapText="1"/>
    </xf>
    <xf numFmtId="164" fontId="2" fillId="6" borderId="8" xfId="0" applyNumberFormat="1" applyFont="1" applyFill="1" applyBorder="1" applyAlignment="1">
      <alignment wrapText="1"/>
    </xf>
    <xf numFmtId="164" fontId="2" fillId="3" borderId="8" xfId="0" applyNumberFormat="1" applyFont="1" applyFill="1" applyBorder="1" applyAlignment="1">
      <alignment wrapText="1"/>
    </xf>
    <xf numFmtId="0" fontId="2" fillId="3" borderId="8" xfId="0" applyFont="1" applyFill="1" applyBorder="1" applyAlignment="1">
      <alignment wrapText="1"/>
    </xf>
    <xf numFmtId="0" fontId="2" fillId="3" borderId="6" xfId="0" applyFont="1" applyFill="1" applyBorder="1" applyAlignment="1">
      <alignment wrapText="1"/>
    </xf>
    <xf numFmtId="0" fontId="2" fillId="0" borderId="1" xfId="0" applyFont="1" applyBorder="1" applyAlignment="1">
      <alignment wrapText="1"/>
    </xf>
    <xf numFmtId="164" fontId="2" fillId="6" borderId="7" xfId="0" applyNumberFormat="1" applyFont="1" applyFill="1" applyBorder="1" applyAlignment="1">
      <alignment wrapText="1"/>
    </xf>
    <xf numFmtId="164" fontId="2" fillId="3" borderId="7" xfId="0" applyNumberFormat="1" applyFont="1" applyFill="1" applyBorder="1" applyAlignment="1">
      <alignment wrapText="1"/>
    </xf>
    <xf numFmtId="0" fontId="2" fillId="0" borderId="7" xfId="0" applyFont="1" applyBorder="1" applyAlignment="1">
      <alignment wrapText="1"/>
    </xf>
    <xf numFmtId="0" fontId="2" fillId="0" borderId="2" xfId="0" applyFont="1" applyBorder="1" applyAlignment="1">
      <alignment wrapText="1"/>
    </xf>
    <xf numFmtId="164" fontId="2" fillId="0" borderId="8" xfId="0" applyNumberFormat="1" applyFont="1" applyBorder="1" applyAlignment="1">
      <alignment wrapText="1"/>
    </xf>
    <xf numFmtId="0" fontId="2" fillId="0" borderId="8" xfId="0" applyFont="1" applyBorder="1" applyAlignment="1">
      <alignment wrapText="1"/>
    </xf>
    <xf numFmtId="0" fontId="2" fillId="0" borderId="6" xfId="0" applyFont="1" applyBorder="1" applyAlignment="1">
      <alignment wrapText="1"/>
    </xf>
    <xf numFmtId="0" fontId="2" fillId="3" borderId="3" xfId="0" applyFont="1" applyFill="1" applyBorder="1" applyAlignment="1">
      <alignment wrapText="1"/>
    </xf>
    <xf numFmtId="0" fontId="2" fillId="3" borderId="5" xfId="0" applyFont="1" applyFill="1" applyBorder="1" applyAlignment="1">
      <alignment wrapText="1"/>
    </xf>
    <xf numFmtId="0" fontId="2" fillId="6" borderId="8" xfId="0" applyFont="1" applyFill="1" applyBorder="1" applyAlignment="1">
      <alignment wrapText="1"/>
    </xf>
    <xf numFmtId="0" fontId="2" fillId="6" borderId="6" xfId="0" applyFont="1" applyFill="1" applyBorder="1" applyAlignment="1">
      <alignment wrapText="1"/>
    </xf>
    <xf numFmtId="0" fontId="2" fillId="3" borderId="1" xfId="0" applyFont="1" applyFill="1" applyBorder="1"/>
    <xf numFmtId="0" fontId="2" fillId="7" borderId="2" xfId="0" applyFont="1" applyFill="1" applyBorder="1"/>
    <xf numFmtId="0" fontId="2" fillId="3" borderId="3" xfId="0" applyFont="1" applyFill="1" applyBorder="1"/>
    <xf numFmtId="0" fontId="2" fillId="7" borderId="4" xfId="0" applyFont="1" applyFill="1" applyBorder="1"/>
    <xf numFmtId="0" fontId="2" fillId="3" borderId="5" xfId="0" applyFont="1" applyFill="1" applyBorder="1"/>
    <xf numFmtId="0" fontId="2" fillId="7" borderId="6" xfId="0" applyFont="1" applyFill="1" applyBorder="1"/>
    <xf numFmtId="0" fontId="2" fillId="4" borderId="0" xfId="0" applyFont="1" applyFill="1" applyAlignment="1">
      <alignment wrapText="1"/>
    </xf>
    <xf numFmtId="0" fontId="2" fillId="4" borderId="8" xfId="0" applyFont="1" applyFill="1" applyBorder="1" applyAlignment="1">
      <alignment wrapText="1"/>
    </xf>
    <xf numFmtId="0" fontId="7" fillId="2" borderId="1" xfId="0" applyFont="1" applyFill="1" applyBorder="1" applyAlignment="1">
      <alignment wrapText="1"/>
    </xf>
    <xf numFmtId="0" fontId="7" fillId="2" borderId="7" xfId="0" applyFont="1" applyFill="1" applyBorder="1" applyAlignment="1">
      <alignment wrapText="1"/>
    </xf>
    <xf numFmtId="0" fontId="7" fillId="2" borderId="2" xfId="0" applyFont="1" applyFill="1" applyBorder="1" applyAlignment="1">
      <alignment wrapText="1"/>
    </xf>
    <xf numFmtId="0" fontId="5" fillId="0" borderId="0" xfId="0" applyFont="1" applyAlignment="1">
      <alignment horizontal="left"/>
    </xf>
    <xf numFmtId="0" fontId="3" fillId="0" borderId="0" xfId="0" applyFont="1" applyAlignment="1">
      <alignment wrapText="1"/>
    </xf>
    <xf numFmtId="0" fontId="6" fillId="2" borderId="0" xfId="0" applyFont="1" applyFill="1" applyAlignment="1">
      <alignment vertical="center"/>
    </xf>
    <xf numFmtId="0" fontId="2" fillId="3" borderId="1" xfId="0" applyFont="1" applyFill="1" applyBorder="1" applyAlignment="1">
      <alignment vertical="top" wrapText="1"/>
    </xf>
    <xf numFmtId="0" fontId="2" fillId="3" borderId="7" xfId="0" applyFont="1" applyFill="1" applyBorder="1" applyAlignment="1">
      <alignment vertical="top" wrapText="1"/>
    </xf>
    <xf numFmtId="0" fontId="2" fillId="3" borderId="2" xfId="0" applyFont="1" applyFill="1" applyBorder="1" applyAlignment="1">
      <alignment vertical="top" wrapText="1"/>
    </xf>
    <xf numFmtId="0" fontId="2" fillId="3" borderId="3" xfId="0" applyFont="1" applyFill="1" applyBorder="1" applyAlignment="1">
      <alignment vertical="top" wrapText="1"/>
    </xf>
    <xf numFmtId="0" fontId="2" fillId="3" borderId="0" xfId="0" applyFont="1" applyFill="1" applyAlignment="1">
      <alignment vertical="top" wrapText="1"/>
    </xf>
    <xf numFmtId="0" fontId="2" fillId="3" borderId="4" xfId="0" applyFont="1" applyFill="1" applyBorder="1" applyAlignment="1">
      <alignment vertical="top" wrapText="1"/>
    </xf>
    <xf numFmtId="0" fontId="2" fillId="3" borderId="5" xfId="0" applyFont="1" applyFill="1" applyBorder="1" applyAlignment="1">
      <alignment vertical="top" wrapText="1"/>
    </xf>
    <xf numFmtId="0" fontId="2" fillId="3" borderId="8" xfId="0" applyFont="1" applyFill="1" applyBorder="1" applyAlignment="1">
      <alignment vertical="top" wrapText="1"/>
    </xf>
    <xf numFmtId="0" fontId="2" fillId="3" borderId="6" xfId="0" applyFont="1" applyFill="1" applyBorder="1" applyAlignment="1">
      <alignment vertical="top" wrapText="1"/>
    </xf>
    <xf numFmtId="0" fontId="2" fillId="5" borderId="1" xfId="0" applyFont="1" applyFill="1" applyBorder="1" applyAlignment="1">
      <alignment vertical="top" wrapText="1"/>
    </xf>
    <xf numFmtId="0" fontId="2" fillId="5" borderId="7" xfId="0" applyFont="1" applyFill="1" applyBorder="1" applyAlignment="1">
      <alignment vertical="top" wrapText="1"/>
    </xf>
    <xf numFmtId="0" fontId="2" fillId="5" borderId="2" xfId="0" applyFont="1" applyFill="1" applyBorder="1" applyAlignment="1">
      <alignment vertical="top" wrapText="1"/>
    </xf>
    <xf numFmtId="0" fontId="2" fillId="5" borderId="3" xfId="0" applyFont="1" applyFill="1" applyBorder="1" applyAlignment="1">
      <alignment vertical="top" wrapText="1"/>
    </xf>
    <xf numFmtId="0" fontId="2" fillId="5" borderId="0" xfId="0" applyFont="1" applyFill="1" applyAlignment="1">
      <alignment vertical="top" wrapText="1"/>
    </xf>
    <xf numFmtId="0" fontId="2" fillId="5" borderId="4" xfId="0" applyFont="1" applyFill="1" applyBorder="1" applyAlignment="1">
      <alignment vertical="top" wrapText="1"/>
    </xf>
    <xf numFmtId="0" fontId="2" fillId="5" borderId="5" xfId="0" applyFont="1" applyFill="1" applyBorder="1" applyAlignment="1">
      <alignment vertical="top" wrapText="1"/>
    </xf>
    <xf numFmtId="0" fontId="2" fillId="5" borderId="8" xfId="0" applyFont="1" applyFill="1" applyBorder="1" applyAlignment="1">
      <alignment vertical="top" wrapText="1"/>
    </xf>
    <xf numFmtId="0" fontId="2" fillId="5" borderId="6" xfId="0" applyFont="1" applyFill="1" applyBorder="1" applyAlignment="1">
      <alignment vertical="top" wrapText="1"/>
    </xf>
    <xf numFmtId="0" fontId="8" fillId="7" borderId="9" xfId="0" applyFont="1" applyFill="1" applyBorder="1" applyAlignment="1">
      <alignment vertical="center" wrapText="1"/>
    </xf>
    <xf numFmtId="0" fontId="8" fillId="7" borderId="10" xfId="0" applyFont="1" applyFill="1" applyBorder="1" applyAlignment="1">
      <alignment vertical="center" wrapText="1"/>
    </xf>
    <xf numFmtId="0" fontId="8" fillId="7" borderId="11" xfId="0" applyFont="1" applyFill="1" applyBorder="1" applyAlignment="1">
      <alignment vertical="center" wrapText="1"/>
    </xf>
    <xf numFmtId="0" fontId="2" fillId="4" borderId="9" xfId="0" applyFont="1" applyFill="1" applyBorder="1" applyAlignment="1">
      <alignment vertical="center" wrapText="1"/>
    </xf>
    <xf numFmtId="0" fontId="2" fillId="4" borderId="10" xfId="0" applyFont="1" applyFill="1" applyBorder="1" applyAlignment="1">
      <alignment vertical="center" wrapText="1"/>
    </xf>
    <xf numFmtId="0" fontId="2" fillId="4" borderId="11" xfId="0" applyFont="1" applyFill="1" applyBorder="1" applyAlignment="1">
      <alignment vertical="center" wrapText="1"/>
    </xf>
    <xf numFmtId="2" fontId="2" fillId="0" borderId="9" xfId="0" applyNumberFormat="1" applyFont="1" applyBorder="1" applyAlignment="1">
      <alignment wrapText="1"/>
    </xf>
    <xf numFmtId="0" fontId="2" fillId="0" borderId="10" xfId="0" applyFont="1" applyBorder="1" applyAlignment="1">
      <alignment wrapText="1"/>
    </xf>
    <xf numFmtId="0" fontId="2" fillId="0" borderId="11" xfId="0" applyFont="1" applyBorder="1" applyAlignment="1">
      <alignment wrapText="1"/>
    </xf>
    <xf numFmtId="164" fontId="2" fillId="0" borderId="9" xfId="0" applyNumberFormat="1" applyFont="1" applyBorder="1" applyAlignment="1">
      <alignment wrapText="1"/>
    </xf>
    <xf numFmtId="2" fontId="1" fillId="7" borderId="9" xfId="0" applyNumberFormat="1" applyFont="1" applyFill="1" applyBorder="1" applyAlignment="1">
      <alignment wrapText="1"/>
    </xf>
    <xf numFmtId="0" fontId="1" fillId="7" borderId="10" xfId="0" applyFont="1" applyFill="1" applyBorder="1" applyAlignment="1">
      <alignment wrapText="1"/>
    </xf>
    <xf numFmtId="0" fontId="1" fillId="7" borderId="11" xfId="0" applyFont="1" applyFill="1" applyBorder="1" applyAlignment="1">
      <alignment wrapText="1"/>
    </xf>
    <xf numFmtId="0" fontId="2" fillId="0" borderId="9" xfId="0" applyFont="1" applyBorder="1" applyAlignment="1">
      <alignment wrapText="1"/>
    </xf>
    <xf numFmtId="0" fontId="2" fillId="5" borderId="1" xfId="0" applyFont="1" applyFill="1" applyBorder="1" applyAlignment="1">
      <alignment wrapText="1"/>
    </xf>
    <xf numFmtId="0" fontId="2" fillId="5" borderId="7" xfId="0" applyFont="1" applyFill="1" applyBorder="1" applyAlignment="1">
      <alignment wrapText="1"/>
    </xf>
    <xf numFmtId="0" fontId="2" fillId="5" borderId="2" xfId="0" applyFont="1" applyFill="1" applyBorder="1" applyAlignment="1">
      <alignment wrapText="1"/>
    </xf>
    <xf numFmtId="0" fontId="2" fillId="5" borderId="5" xfId="0" applyFont="1" applyFill="1" applyBorder="1" applyAlignment="1">
      <alignment wrapText="1"/>
    </xf>
    <xf numFmtId="0" fontId="2" fillId="5" borderId="8" xfId="0" applyFont="1" applyFill="1" applyBorder="1" applyAlignment="1">
      <alignment wrapText="1"/>
    </xf>
    <xf numFmtId="0" fontId="2" fillId="5" borderId="6" xfId="0" applyFont="1" applyFill="1" applyBorder="1" applyAlignment="1">
      <alignment wrapText="1"/>
    </xf>
    <xf numFmtId="0" fontId="9" fillId="5" borderId="1" xfId="0" applyFont="1" applyFill="1" applyBorder="1" applyAlignment="1">
      <alignment vertical="top" wrapText="1"/>
    </xf>
    <xf numFmtId="0" fontId="9" fillId="5" borderId="7" xfId="0" applyFont="1" applyFill="1" applyBorder="1" applyAlignment="1">
      <alignment vertical="top" wrapText="1"/>
    </xf>
    <xf numFmtId="0" fontId="9" fillId="5" borderId="2" xfId="0" applyFont="1" applyFill="1" applyBorder="1" applyAlignment="1">
      <alignment vertical="top" wrapText="1"/>
    </xf>
    <xf numFmtId="0" fontId="9" fillId="5" borderId="3" xfId="0" applyFont="1" applyFill="1" applyBorder="1" applyAlignment="1">
      <alignment vertical="top" wrapText="1"/>
    </xf>
    <xf numFmtId="0" fontId="9" fillId="5" borderId="0" xfId="0" applyFont="1" applyFill="1" applyAlignment="1">
      <alignment vertical="top" wrapText="1"/>
    </xf>
    <xf numFmtId="0" fontId="9" fillId="5" borderId="4" xfId="0" applyFont="1" applyFill="1" applyBorder="1" applyAlignment="1">
      <alignment vertical="top" wrapText="1"/>
    </xf>
    <xf numFmtId="0" fontId="9" fillId="5" borderId="5" xfId="0" applyFont="1" applyFill="1" applyBorder="1" applyAlignment="1">
      <alignment vertical="top" wrapText="1"/>
    </xf>
    <xf numFmtId="0" fontId="9" fillId="5" borderId="8" xfId="0" applyFont="1" applyFill="1" applyBorder="1" applyAlignment="1">
      <alignment vertical="top" wrapText="1"/>
    </xf>
    <xf numFmtId="0" fontId="9" fillId="5" borderId="6" xfId="0" applyFont="1" applyFill="1" applyBorder="1" applyAlignment="1">
      <alignment vertical="top" wrapText="1"/>
    </xf>
    <xf numFmtId="0" fontId="4" fillId="8" borderId="0" xfId="0" applyFont="1" applyFill="1" applyAlignment="1">
      <alignment horizontal="center" vertical="center"/>
    </xf>
    <xf numFmtId="0" fontId="2" fillId="8" borderId="0" xfId="0" applyFont="1" applyFill="1"/>
  </cellXfs>
  <cellStyles count="1">
    <cellStyle name="Normal" xfId="0" builtinId="0"/>
  </cellStyles>
  <dxfs count="6">
    <dxf>
      <font>
        <b/>
        <color rgb="FF842029"/>
      </font>
      <fill>
        <patternFill patternType="solid">
          <bgColor rgb="FFF8D7DA"/>
        </patternFill>
      </fill>
    </dxf>
    <dxf>
      <font>
        <b/>
        <color rgb="FF664D03"/>
      </font>
      <fill>
        <patternFill patternType="solid">
          <bgColor rgb="FFFFF3CD"/>
        </patternFill>
      </fill>
    </dxf>
    <dxf>
      <font>
        <b/>
        <color rgb="FF0F5132"/>
      </font>
      <fill>
        <patternFill patternType="solid">
          <bgColor rgb="FFD1E7DD"/>
        </patternFill>
      </fill>
    </dxf>
    <dxf>
      <font>
        <b/>
        <color rgb="FF0F5132"/>
      </font>
      <fill>
        <patternFill patternType="solid">
          <bgColor rgb="FFD1E7DD"/>
        </patternFill>
      </fill>
    </dxf>
    <dxf>
      <font>
        <b/>
        <color rgb="FF664D03"/>
      </font>
      <fill>
        <patternFill patternType="solid">
          <bgColor rgb="FFFFF3CD"/>
        </patternFill>
      </fill>
    </dxf>
    <dxf>
      <font>
        <b/>
        <color rgb="FF842029"/>
      </font>
      <fill>
        <patternFill patternType="solid">
          <bgColor rgb="FFF8D7DA"/>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0</xdr:row>
      <xdr:rowOff>133350</xdr:rowOff>
    </xdr:from>
    <xdr:to>
      <xdr:col>3</xdr:col>
      <xdr:colOff>152400</xdr:colOff>
      <xdr:row>2</xdr:row>
      <xdr:rowOff>256554</xdr:rowOff>
    </xdr:to>
    <xdr:pic>
      <xdr:nvPicPr>
        <xdr:cNvPr id="2" name="Picture 1">
          <a:extLst>
            <a:ext uri="{FF2B5EF4-FFF2-40B4-BE49-F238E27FC236}">
              <a16:creationId xmlns:a16="http://schemas.microsoft.com/office/drawing/2014/main" id="{A9D3C1BD-F587-47B2-9B3A-6740BD549D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5" y="133350"/>
          <a:ext cx="4562475" cy="7328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114300</xdr:rowOff>
    </xdr:from>
    <xdr:to>
      <xdr:col>1</xdr:col>
      <xdr:colOff>990600</xdr:colOff>
      <xdr:row>2</xdr:row>
      <xdr:rowOff>237504</xdr:rowOff>
    </xdr:to>
    <xdr:pic>
      <xdr:nvPicPr>
        <xdr:cNvPr id="2" name="Picture 1">
          <a:extLst>
            <a:ext uri="{FF2B5EF4-FFF2-40B4-BE49-F238E27FC236}">
              <a16:creationId xmlns:a16="http://schemas.microsoft.com/office/drawing/2014/main" id="{A4EF6F76-B44C-41A3-B3A0-0BC4335EC2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114300"/>
          <a:ext cx="4562475" cy="7328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0</xdr:row>
      <xdr:rowOff>133350</xdr:rowOff>
    </xdr:from>
    <xdr:to>
      <xdr:col>2</xdr:col>
      <xdr:colOff>714375</xdr:colOff>
      <xdr:row>2</xdr:row>
      <xdr:rowOff>256554</xdr:rowOff>
    </xdr:to>
    <xdr:pic>
      <xdr:nvPicPr>
        <xdr:cNvPr id="2" name="Picture 1">
          <a:extLst>
            <a:ext uri="{FF2B5EF4-FFF2-40B4-BE49-F238E27FC236}">
              <a16:creationId xmlns:a16="http://schemas.microsoft.com/office/drawing/2014/main" id="{8116F19F-4FE8-44B1-8DDC-1D5748492D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133350"/>
          <a:ext cx="4562475" cy="7328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0</xdr:row>
      <xdr:rowOff>114300</xdr:rowOff>
    </xdr:from>
    <xdr:to>
      <xdr:col>3</xdr:col>
      <xdr:colOff>9525</xdr:colOff>
      <xdr:row>2</xdr:row>
      <xdr:rowOff>237504</xdr:rowOff>
    </xdr:to>
    <xdr:pic>
      <xdr:nvPicPr>
        <xdr:cNvPr id="2" name="Picture 1">
          <a:extLst>
            <a:ext uri="{FF2B5EF4-FFF2-40B4-BE49-F238E27FC236}">
              <a16:creationId xmlns:a16="http://schemas.microsoft.com/office/drawing/2014/main" id="{DDD43A24-8053-455B-8B2D-739F656F76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114300"/>
          <a:ext cx="4562475" cy="7328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285750</xdr:colOff>
      <xdr:row>0</xdr:row>
      <xdr:rowOff>152400</xdr:rowOff>
    </xdr:from>
    <xdr:to>
      <xdr:col>2</xdr:col>
      <xdr:colOff>1114425</xdr:colOff>
      <xdr:row>2</xdr:row>
      <xdr:rowOff>275604</xdr:rowOff>
    </xdr:to>
    <xdr:pic>
      <xdr:nvPicPr>
        <xdr:cNvPr id="2" name="Picture 1">
          <a:extLst>
            <a:ext uri="{FF2B5EF4-FFF2-40B4-BE49-F238E27FC236}">
              <a16:creationId xmlns:a16="http://schemas.microsoft.com/office/drawing/2014/main" id="{BD8EF92F-6051-4796-861D-B9AE2B1DF0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152400"/>
          <a:ext cx="4562475" cy="7328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190500</xdr:colOff>
      <xdr:row>0</xdr:row>
      <xdr:rowOff>142876</xdr:rowOff>
    </xdr:from>
    <xdr:to>
      <xdr:col>1</xdr:col>
      <xdr:colOff>333375</xdr:colOff>
      <xdr:row>2</xdr:row>
      <xdr:rowOff>266080</xdr:rowOff>
    </xdr:to>
    <xdr:pic>
      <xdr:nvPicPr>
        <xdr:cNvPr id="2" name="Picture 1">
          <a:extLst>
            <a:ext uri="{FF2B5EF4-FFF2-40B4-BE49-F238E27FC236}">
              <a16:creationId xmlns:a16="http://schemas.microsoft.com/office/drawing/2014/main" id="{5C32B5FE-8862-4F6B-AE55-7805C20710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142876"/>
          <a:ext cx="4562475" cy="7328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190500</xdr:colOff>
      <xdr:row>0</xdr:row>
      <xdr:rowOff>142876</xdr:rowOff>
    </xdr:from>
    <xdr:to>
      <xdr:col>1</xdr:col>
      <xdr:colOff>2466975</xdr:colOff>
      <xdr:row>2</xdr:row>
      <xdr:rowOff>266080</xdr:rowOff>
    </xdr:to>
    <xdr:pic>
      <xdr:nvPicPr>
        <xdr:cNvPr id="2" name="Picture 1">
          <a:extLst>
            <a:ext uri="{FF2B5EF4-FFF2-40B4-BE49-F238E27FC236}">
              <a16:creationId xmlns:a16="http://schemas.microsoft.com/office/drawing/2014/main" id="{849CC20D-CC82-4195-26AC-AAC8DFCD42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142876"/>
          <a:ext cx="4562475" cy="7328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0"/>
  <sheetViews>
    <sheetView tabSelected="1" workbookViewId="0">
      <selection activeCell="B24" sqref="B24"/>
    </sheetView>
  </sheetViews>
  <sheetFormatPr defaultRowHeight="14.25"/>
  <cols>
    <col min="1" max="1" width="38" customWidth="1"/>
    <col min="2" max="2" width="18" customWidth="1"/>
    <col min="3" max="4" width="4" customWidth="1"/>
    <col min="5" max="8" width="18" customWidth="1"/>
  </cols>
  <sheetData>
    <row r="1" spans="1:8" ht="24" customHeight="1">
      <c r="A1" s="116"/>
      <c r="B1" s="116"/>
      <c r="C1" s="116"/>
      <c r="D1" s="117"/>
      <c r="E1" s="117"/>
      <c r="F1" s="116"/>
      <c r="G1" s="116"/>
      <c r="H1" s="116"/>
    </row>
    <row r="2" spans="1:8" ht="24" customHeight="1">
      <c r="A2" s="116"/>
      <c r="B2" s="116"/>
      <c r="C2" s="116"/>
      <c r="D2" s="117"/>
      <c r="E2" s="117"/>
      <c r="F2" s="116"/>
      <c r="G2" s="116"/>
      <c r="H2" s="116"/>
    </row>
    <row r="3" spans="1:8" ht="24" customHeight="1">
      <c r="A3" s="116"/>
      <c r="B3" s="116"/>
      <c r="C3" s="116"/>
      <c r="D3" s="117"/>
      <c r="E3" s="117"/>
      <c r="F3" s="116"/>
      <c r="G3" s="116"/>
      <c r="H3" s="116"/>
    </row>
    <row r="4" spans="1:8">
      <c r="A4" s="11"/>
      <c r="B4" s="11"/>
      <c r="C4" s="11"/>
      <c r="D4" s="11"/>
      <c r="E4" s="11"/>
      <c r="F4" s="11"/>
      <c r="G4" s="11"/>
      <c r="H4" s="11"/>
    </row>
    <row r="5" spans="1:8" ht="26.1" customHeight="1">
      <c r="A5" s="66" t="s">
        <v>0</v>
      </c>
      <c r="B5" s="66"/>
      <c r="C5" s="66"/>
      <c r="D5" s="66"/>
      <c r="E5" s="66"/>
      <c r="F5" s="66"/>
      <c r="G5" s="66"/>
      <c r="H5" s="66"/>
    </row>
    <row r="6" spans="1:8">
      <c r="A6" s="11"/>
      <c r="B6" s="11"/>
      <c r="C6" s="11"/>
      <c r="D6" s="11"/>
      <c r="E6" s="11"/>
      <c r="F6" s="11"/>
      <c r="G6" s="11"/>
      <c r="H6" s="11"/>
    </row>
    <row r="7" spans="1:8">
      <c r="A7" s="67" t="s">
        <v>1</v>
      </c>
      <c r="B7" s="67"/>
      <c r="C7" s="67"/>
      <c r="D7" s="67"/>
      <c r="E7" s="67"/>
      <c r="F7" s="67"/>
      <c r="G7" s="67"/>
      <c r="H7" s="67"/>
    </row>
    <row r="8" spans="1:8">
      <c r="A8" s="11"/>
      <c r="B8" s="11"/>
      <c r="C8" s="11"/>
      <c r="D8" s="11"/>
      <c r="E8" s="11"/>
      <c r="F8" s="11"/>
      <c r="G8" s="11"/>
      <c r="H8" s="11"/>
    </row>
    <row r="9" spans="1:8" ht="21.95" customHeight="1">
      <c r="A9" s="68" t="s">
        <v>2</v>
      </c>
      <c r="B9" s="68"/>
      <c r="C9" s="68"/>
      <c r="D9" s="68"/>
      <c r="E9" s="68" t="s">
        <v>3</v>
      </c>
      <c r="F9" s="68"/>
      <c r="G9" s="68"/>
      <c r="H9" s="68"/>
    </row>
    <row r="10" spans="1:8" ht="24" customHeight="1">
      <c r="A10" s="16" t="s">
        <v>4</v>
      </c>
      <c r="B10" s="12" t="str">
        <f>Eligibility!B17</f>
        <v>COVERED</v>
      </c>
      <c r="C10" s="11"/>
      <c r="D10" s="11"/>
      <c r="E10" s="69" t="s">
        <v>5</v>
      </c>
      <c r="F10" s="70"/>
      <c r="G10" s="70"/>
      <c r="H10" s="71"/>
    </row>
    <row r="11" spans="1:8" ht="24" customHeight="1">
      <c r="A11" s="18" t="s">
        <v>6</v>
      </c>
      <c r="B11" s="13" t="str">
        <f>Eligibility!B18</f>
        <v>ELIGIBLE</v>
      </c>
      <c r="C11" s="11"/>
      <c r="D11" s="11"/>
      <c r="E11" s="72"/>
      <c r="F11" s="73"/>
      <c r="G11" s="73"/>
      <c r="H11" s="74"/>
    </row>
    <row r="12" spans="1:8" ht="24" customHeight="1">
      <c r="A12" s="18" t="s">
        <v>7</v>
      </c>
      <c r="B12" s="14">
        <f>'Leave Calculator'!B16</f>
        <v>480</v>
      </c>
      <c r="C12" s="11"/>
      <c r="D12" s="11"/>
      <c r="E12" s="72"/>
      <c r="F12" s="73"/>
      <c r="G12" s="73"/>
      <c r="H12" s="74"/>
    </row>
    <row r="13" spans="1:8" ht="24" customHeight="1">
      <c r="A13" s="18" t="s">
        <v>8</v>
      </c>
      <c r="B13" s="14">
        <f>'Leave Calculator'!B19</f>
        <v>0</v>
      </c>
      <c r="C13" s="11"/>
      <c r="D13" s="11"/>
      <c r="E13" s="72"/>
      <c r="F13" s="73"/>
      <c r="G13" s="73"/>
      <c r="H13" s="74"/>
    </row>
    <row r="14" spans="1:8" ht="24" customHeight="1">
      <c r="A14" s="18" t="s">
        <v>9</v>
      </c>
      <c r="B14" s="14">
        <f>'Leave Calculator'!B20</f>
        <v>480</v>
      </c>
      <c r="C14" s="11"/>
      <c r="D14" s="11"/>
      <c r="E14" s="72"/>
      <c r="F14" s="73"/>
      <c r="G14" s="73"/>
      <c r="H14" s="74"/>
    </row>
    <row r="15" spans="1:8" ht="24" customHeight="1">
      <c r="A15" s="18" t="s">
        <v>10</v>
      </c>
      <c r="B15" s="14" t="str">
        <f>IF('Leave Calculator'!B31="","",'Leave Calculator'!B31)</f>
        <v/>
      </c>
      <c r="C15" s="11"/>
      <c r="D15" s="11"/>
      <c r="E15" s="75"/>
      <c r="F15" s="76"/>
      <c r="G15" s="76"/>
      <c r="H15" s="77"/>
    </row>
    <row r="16" spans="1:8" ht="24" customHeight="1">
      <c r="A16" s="20" t="s">
        <v>11</v>
      </c>
      <c r="B16" s="15">
        <f ca="1">COUNTIF(Deadlines!E8:E14,"PAST DUE")</f>
        <v>0</v>
      </c>
      <c r="C16" s="11"/>
      <c r="D16" s="11"/>
      <c r="E16" s="11"/>
      <c r="F16" s="11"/>
      <c r="G16" s="11"/>
      <c r="H16" s="11"/>
    </row>
    <row r="17" spans="1:8">
      <c r="A17" s="11"/>
      <c r="B17" s="11"/>
      <c r="C17" s="11"/>
      <c r="D17" s="11"/>
      <c r="E17" s="11"/>
      <c r="F17" s="11"/>
      <c r="G17" s="11"/>
      <c r="H17" s="11"/>
    </row>
    <row r="18" spans="1:8" ht="21.95" customHeight="1">
      <c r="A18" s="68" t="s">
        <v>12</v>
      </c>
      <c r="B18" s="68"/>
      <c r="C18" s="68"/>
      <c r="D18" s="68"/>
      <c r="E18" s="68"/>
      <c r="F18" s="68"/>
      <c r="G18" s="68"/>
      <c r="H18" s="68"/>
    </row>
    <row r="19" spans="1:8">
      <c r="A19" s="78" t="s">
        <v>13</v>
      </c>
      <c r="B19" s="79"/>
      <c r="C19" s="79"/>
      <c r="D19" s="79"/>
      <c r="E19" s="79"/>
      <c r="F19" s="79"/>
      <c r="G19" s="79"/>
      <c r="H19" s="80"/>
    </row>
    <row r="20" spans="1:8">
      <c r="A20" s="81"/>
      <c r="B20" s="82"/>
      <c r="C20" s="82"/>
      <c r="D20" s="82"/>
      <c r="E20" s="82"/>
      <c r="F20" s="82"/>
      <c r="G20" s="82"/>
      <c r="H20" s="83"/>
    </row>
    <row r="21" spans="1:8">
      <c r="A21" s="81"/>
      <c r="B21" s="82"/>
      <c r="C21" s="82"/>
      <c r="D21" s="82"/>
      <c r="E21" s="82"/>
      <c r="F21" s="82"/>
      <c r="G21" s="82"/>
      <c r="H21" s="83"/>
    </row>
    <row r="22" spans="1:8">
      <c r="A22" s="84"/>
      <c r="B22" s="85"/>
      <c r="C22" s="85"/>
      <c r="D22" s="85"/>
      <c r="E22" s="85"/>
      <c r="F22" s="85"/>
      <c r="G22" s="85"/>
      <c r="H22" s="86"/>
    </row>
    <row r="23" spans="1:8">
      <c r="A23" s="11"/>
      <c r="B23" s="11"/>
      <c r="C23" s="11"/>
      <c r="D23" s="11"/>
      <c r="E23" s="11"/>
      <c r="F23" s="11"/>
      <c r="G23" s="11"/>
      <c r="H23" s="11"/>
    </row>
    <row r="24" spans="1:8">
      <c r="A24" s="11"/>
      <c r="B24" s="11"/>
      <c r="C24" s="11"/>
      <c r="D24" s="11"/>
      <c r="E24" s="11"/>
      <c r="F24" s="11"/>
      <c r="G24" s="11"/>
      <c r="H24" s="11"/>
    </row>
    <row r="25" spans="1:8">
      <c r="A25" s="11"/>
      <c r="B25" s="11"/>
      <c r="C25" s="11"/>
      <c r="D25" s="11"/>
      <c r="E25" s="11"/>
      <c r="F25" s="11"/>
      <c r="G25" s="11"/>
      <c r="H25" s="11"/>
    </row>
    <row r="26" spans="1:8">
      <c r="A26" s="11"/>
      <c r="B26" s="11"/>
      <c r="C26" s="11"/>
      <c r="D26" s="11"/>
      <c r="E26" s="11"/>
      <c r="F26" s="11"/>
      <c r="G26" s="11"/>
      <c r="H26" s="11"/>
    </row>
    <row r="27" spans="1:8">
      <c r="A27" s="11"/>
      <c r="B27" s="11"/>
      <c r="C27" s="11"/>
      <c r="D27" s="11"/>
      <c r="E27" s="11"/>
      <c r="F27" s="11"/>
      <c r="G27" s="11"/>
      <c r="H27" s="11"/>
    </row>
    <row r="28" spans="1:8">
      <c r="A28" s="11"/>
      <c r="B28" s="11"/>
      <c r="C28" s="11"/>
      <c r="D28" s="11"/>
      <c r="E28" s="11"/>
      <c r="F28" s="11"/>
      <c r="G28" s="11"/>
      <c r="H28" s="11"/>
    </row>
    <row r="29" spans="1:8">
      <c r="A29" s="11"/>
      <c r="B29" s="11"/>
      <c r="C29" s="11"/>
      <c r="D29" s="11"/>
      <c r="E29" s="11"/>
      <c r="F29" s="11"/>
      <c r="G29" s="11"/>
      <c r="H29" s="11"/>
    </row>
    <row r="30" spans="1:8">
      <c r="A30" s="11"/>
      <c r="B30" s="11"/>
      <c r="C30" s="11"/>
      <c r="D30" s="11"/>
      <c r="E30" s="11"/>
      <c r="F30" s="11"/>
      <c r="G30" s="11"/>
      <c r="H30" s="11"/>
    </row>
    <row r="31" spans="1:8">
      <c r="A31" s="11"/>
      <c r="B31" s="11"/>
      <c r="C31" s="11"/>
      <c r="D31" s="11"/>
      <c r="E31" s="11"/>
      <c r="F31" s="11"/>
      <c r="G31" s="11"/>
      <c r="H31" s="11"/>
    </row>
    <row r="32" spans="1:8">
      <c r="A32" s="11"/>
      <c r="B32" s="11"/>
      <c r="C32" s="11"/>
      <c r="D32" s="11"/>
      <c r="E32" s="11"/>
      <c r="F32" s="11"/>
      <c r="G32" s="11"/>
      <c r="H32" s="11"/>
    </row>
    <row r="33" spans="1:8">
      <c r="A33" s="11"/>
      <c r="B33" s="11"/>
      <c r="C33" s="11"/>
      <c r="D33" s="11"/>
      <c r="E33" s="11"/>
      <c r="F33" s="11"/>
      <c r="G33" s="11"/>
      <c r="H33" s="11"/>
    </row>
    <row r="34" spans="1:8">
      <c r="A34" s="11"/>
      <c r="B34" s="11"/>
      <c r="C34" s="11"/>
      <c r="D34" s="11"/>
      <c r="E34" s="11"/>
      <c r="F34" s="11"/>
      <c r="G34" s="11"/>
      <c r="H34" s="11"/>
    </row>
    <row r="35" spans="1:8">
      <c r="A35" s="11"/>
      <c r="B35" s="11"/>
      <c r="C35" s="11"/>
      <c r="D35" s="11"/>
      <c r="E35" s="11"/>
      <c r="F35" s="11"/>
      <c r="G35" s="11"/>
      <c r="H35" s="11"/>
    </row>
    <row r="36" spans="1:8">
      <c r="A36" s="11"/>
      <c r="B36" s="11"/>
      <c r="C36" s="11"/>
      <c r="D36" s="11"/>
      <c r="E36" s="11"/>
      <c r="F36" s="11"/>
      <c r="G36" s="11"/>
      <c r="H36" s="11"/>
    </row>
    <row r="37" spans="1:8">
      <c r="A37" s="11"/>
      <c r="B37" s="11"/>
      <c r="C37" s="11"/>
      <c r="D37" s="11"/>
      <c r="E37" s="11"/>
      <c r="F37" s="11"/>
      <c r="G37" s="11"/>
      <c r="H37" s="11"/>
    </row>
    <row r="38" spans="1:8">
      <c r="A38" s="11"/>
      <c r="B38" s="11"/>
      <c r="C38" s="11"/>
      <c r="D38" s="11"/>
      <c r="E38" s="11"/>
      <c r="F38" s="11"/>
      <c r="G38" s="11"/>
      <c r="H38" s="11"/>
    </row>
    <row r="39" spans="1:8">
      <c r="A39" s="11"/>
      <c r="B39" s="11"/>
      <c r="C39" s="11"/>
      <c r="D39" s="11"/>
      <c r="E39" s="11"/>
      <c r="F39" s="11"/>
      <c r="G39" s="11"/>
      <c r="H39" s="11"/>
    </row>
    <row r="40" spans="1:8">
      <c r="A40" s="11"/>
      <c r="B40" s="11"/>
      <c r="C40" s="11"/>
      <c r="D40" s="11"/>
      <c r="E40" s="11"/>
      <c r="F40" s="11"/>
      <c r="G40" s="11"/>
      <c r="H40" s="11"/>
    </row>
    <row r="41" spans="1:8">
      <c r="A41" s="11"/>
      <c r="B41" s="11"/>
      <c r="C41" s="11"/>
      <c r="D41" s="11"/>
      <c r="E41" s="11"/>
      <c r="F41" s="11"/>
      <c r="G41" s="11"/>
      <c r="H41" s="11"/>
    </row>
    <row r="42" spans="1:8">
      <c r="A42" s="11"/>
      <c r="B42" s="11"/>
      <c r="C42" s="11"/>
      <c r="D42" s="11"/>
      <c r="E42" s="11"/>
      <c r="F42" s="11"/>
      <c r="G42" s="11"/>
      <c r="H42" s="11"/>
    </row>
    <row r="43" spans="1:8">
      <c r="A43" s="11"/>
      <c r="B43" s="11"/>
      <c r="C43" s="11"/>
      <c r="D43" s="11"/>
      <c r="E43" s="11"/>
      <c r="F43" s="11"/>
      <c r="G43" s="11"/>
      <c r="H43" s="11"/>
    </row>
    <row r="44" spans="1:8">
      <c r="A44" s="11"/>
      <c r="B44" s="11"/>
      <c r="C44" s="11"/>
      <c r="D44" s="11"/>
      <c r="E44" s="11"/>
      <c r="F44" s="11"/>
      <c r="G44" s="11"/>
      <c r="H44" s="11"/>
    </row>
    <row r="45" spans="1:8">
      <c r="A45" s="11"/>
      <c r="B45" s="11"/>
      <c r="C45" s="11"/>
      <c r="D45" s="11"/>
      <c r="E45" s="11"/>
      <c r="F45" s="11"/>
      <c r="G45" s="11"/>
      <c r="H45" s="11"/>
    </row>
    <row r="46" spans="1:8">
      <c r="A46" s="11"/>
      <c r="B46" s="11"/>
      <c r="C46" s="11"/>
      <c r="D46" s="11"/>
      <c r="E46" s="11"/>
      <c r="F46" s="11"/>
      <c r="G46" s="11"/>
      <c r="H46" s="11"/>
    </row>
    <row r="47" spans="1:8">
      <c r="A47" s="11"/>
      <c r="B47" s="11"/>
      <c r="C47" s="11"/>
      <c r="D47" s="11"/>
      <c r="E47" s="11"/>
      <c r="F47" s="11"/>
      <c r="G47" s="11"/>
      <c r="H47" s="11"/>
    </row>
    <row r="48" spans="1:8">
      <c r="A48" s="11"/>
      <c r="B48" s="11"/>
      <c r="C48" s="11"/>
      <c r="D48" s="11"/>
      <c r="E48" s="11"/>
      <c r="F48" s="11"/>
      <c r="G48" s="11"/>
      <c r="H48" s="11"/>
    </row>
    <row r="49" spans="1:8">
      <c r="A49" s="11"/>
      <c r="B49" s="11"/>
      <c r="C49" s="11"/>
      <c r="D49" s="11"/>
      <c r="E49" s="11"/>
      <c r="F49" s="11"/>
      <c r="G49" s="11"/>
      <c r="H49" s="11"/>
    </row>
    <row r="50" spans="1:8">
      <c r="A50" s="11"/>
      <c r="B50" s="11"/>
      <c r="C50" s="11"/>
      <c r="D50" s="11"/>
      <c r="E50" s="11"/>
      <c r="F50" s="11"/>
      <c r="G50" s="11"/>
      <c r="H50" s="11"/>
    </row>
    <row r="51" spans="1:8">
      <c r="A51" s="11"/>
      <c r="B51" s="11"/>
      <c r="C51" s="11"/>
      <c r="D51" s="11"/>
      <c r="E51" s="11"/>
      <c r="F51" s="11"/>
      <c r="G51" s="11"/>
      <c r="H51" s="11"/>
    </row>
    <row r="52" spans="1:8">
      <c r="A52" s="11"/>
      <c r="B52" s="11"/>
      <c r="C52" s="11"/>
      <c r="D52" s="11"/>
      <c r="E52" s="11"/>
      <c r="F52" s="11"/>
      <c r="G52" s="11"/>
      <c r="H52" s="11"/>
    </row>
    <row r="53" spans="1:8">
      <c r="A53" s="11"/>
      <c r="B53" s="11"/>
      <c r="C53" s="11"/>
      <c r="D53" s="11"/>
      <c r="E53" s="11"/>
      <c r="F53" s="11"/>
      <c r="G53" s="11"/>
      <c r="H53" s="11"/>
    </row>
    <row r="54" spans="1:8">
      <c r="A54" s="11"/>
      <c r="B54" s="11"/>
      <c r="C54" s="11"/>
      <c r="D54" s="11"/>
      <c r="E54" s="11"/>
      <c r="F54" s="11"/>
      <c r="G54" s="11"/>
      <c r="H54" s="11"/>
    </row>
    <row r="55" spans="1:8">
      <c r="A55" s="11"/>
      <c r="B55" s="11"/>
      <c r="C55" s="11"/>
      <c r="D55" s="11"/>
      <c r="E55" s="11"/>
      <c r="F55" s="11"/>
      <c r="G55" s="11"/>
      <c r="H55" s="11"/>
    </row>
    <row r="56" spans="1:8">
      <c r="A56" s="11"/>
      <c r="B56" s="11"/>
      <c r="C56" s="11"/>
      <c r="D56" s="11"/>
      <c r="E56" s="11"/>
      <c r="F56" s="11"/>
      <c r="G56" s="11"/>
      <c r="H56" s="11"/>
    </row>
    <row r="57" spans="1:8">
      <c r="A57" s="11"/>
      <c r="B57" s="11"/>
      <c r="C57" s="11"/>
      <c r="D57" s="11"/>
      <c r="E57" s="11"/>
      <c r="F57" s="11"/>
      <c r="G57" s="11"/>
      <c r="H57" s="11"/>
    </row>
    <row r="58" spans="1:8">
      <c r="A58" s="11"/>
      <c r="B58" s="11"/>
      <c r="C58" s="11"/>
      <c r="D58" s="11"/>
      <c r="E58" s="11"/>
      <c r="F58" s="11"/>
      <c r="G58" s="11"/>
      <c r="H58" s="11"/>
    </row>
    <row r="59" spans="1:8">
      <c r="A59" s="11"/>
      <c r="B59" s="11"/>
      <c r="C59" s="11"/>
      <c r="D59" s="11"/>
      <c r="E59" s="11"/>
      <c r="F59" s="11"/>
      <c r="G59" s="11"/>
      <c r="H59" s="11"/>
    </row>
    <row r="60" spans="1:8">
      <c r="A60" s="11"/>
      <c r="B60" s="11"/>
      <c r="C60" s="11"/>
      <c r="D60" s="11"/>
      <c r="E60" s="11"/>
      <c r="F60" s="11"/>
      <c r="G60" s="11"/>
      <c r="H60" s="11"/>
    </row>
  </sheetData>
  <mergeCells count="9">
    <mergeCell ref="E10:H15"/>
    <mergeCell ref="A18:H18"/>
    <mergeCell ref="A19:H22"/>
    <mergeCell ref="A1:C3"/>
    <mergeCell ref="F1:H3"/>
    <mergeCell ref="A5:H5"/>
    <mergeCell ref="A7:H7"/>
    <mergeCell ref="A9:D9"/>
    <mergeCell ref="E9:H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0"/>
  <sheetViews>
    <sheetView workbookViewId="0">
      <selection activeCell="K15" sqref="K15"/>
    </sheetView>
  </sheetViews>
  <sheetFormatPr defaultRowHeight="14.25"/>
  <cols>
    <col min="1" max="1" width="48" customWidth="1"/>
    <col min="2" max="8" width="15" customWidth="1"/>
  </cols>
  <sheetData>
    <row r="1" spans="1:8" ht="24" customHeight="1">
      <c r="A1" s="116"/>
      <c r="B1" s="116"/>
      <c r="C1" s="116"/>
      <c r="D1" s="117"/>
      <c r="E1" s="117"/>
      <c r="F1" s="116"/>
      <c r="G1" s="116"/>
      <c r="H1" s="116"/>
    </row>
    <row r="2" spans="1:8" ht="24" customHeight="1">
      <c r="A2" s="116"/>
      <c r="B2" s="116"/>
      <c r="C2" s="116"/>
      <c r="D2" s="117"/>
      <c r="E2" s="117"/>
      <c r="F2" s="116"/>
      <c r="G2" s="116"/>
      <c r="H2" s="116"/>
    </row>
    <row r="3" spans="1:8" ht="24" customHeight="1">
      <c r="A3" s="116"/>
      <c r="B3" s="116"/>
      <c r="C3" s="116"/>
      <c r="D3" s="117"/>
      <c r="E3" s="117"/>
      <c r="F3" s="116"/>
      <c r="G3" s="116"/>
      <c r="H3" s="116"/>
    </row>
    <row r="4" spans="1:8">
      <c r="A4" s="11"/>
      <c r="B4" s="11"/>
      <c r="C4" s="11"/>
      <c r="D4" s="11"/>
      <c r="E4" s="11"/>
      <c r="F4" s="11"/>
      <c r="G4" s="11"/>
      <c r="H4" s="11"/>
    </row>
    <row r="5" spans="1:8" ht="26.1" customHeight="1">
      <c r="A5" s="66" t="s">
        <v>14</v>
      </c>
      <c r="B5" s="66"/>
      <c r="C5" s="66"/>
      <c r="D5" s="66"/>
      <c r="E5" s="66"/>
      <c r="F5" s="66"/>
      <c r="G5" s="66"/>
      <c r="H5" s="66"/>
    </row>
    <row r="6" spans="1:8">
      <c r="A6" s="11"/>
      <c r="B6" s="11"/>
      <c r="C6" s="11"/>
      <c r="D6" s="11"/>
      <c r="E6" s="11"/>
      <c r="F6" s="11"/>
      <c r="G6" s="11"/>
      <c r="H6" s="11"/>
    </row>
    <row r="7" spans="1:8" ht="21.95" customHeight="1">
      <c r="A7" s="68" t="s">
        <v>15</v>
      </c>
      <c r="B7" s="68"/>
      <c r="C7" s="68"/>
      <c r="D7" s="68"/>
      <c r="E7" s="68"/>
      <c r="F7" s="68"/>
      <c r="G7" s="68"/>
      <c r="H7" s="68"/>
    </row>
    <row r="8" spans="1:8">
      <c r="A8" s="16" t="s">
        <v>16</v>
      </c>
      <c r="B8" s="17" t="s">
        <v>17</v>
      </c>
      <c r="C8" s="11"/>
      <c r="D8" s="11"/>
      <c r="E8" s="11"/>
      <c r="F8" s="11"/>
      <c r="G8" s="11"/>
      <c r="H8" s="11"/>
    </row>
    <row r="9" spans="1:8" ht="25.5">
      <c r="A9" s="18" t="s">
        <v>18</v>
      </c>
      <c r="B9" s="19" t="s">
        <v>19</v>
      </c>
      <c r="C9" s="11"/>
      <c r="D9" s="11"/>
      <c r="E9" s="11"/>
      <c r="F9" s="11"/>
      <c r="G9" s="11"/>
      <c r="H9" s="11"/>
    </row>
    <row r="10" spans="1:8">
      <c r="A10" s="18" t="s">
        <v>20</v>
      </c>
      <c r="B10" s="19">
        <v>12</v>
      </c>
      <c r="C10" s="11"/>
      <c r="D10" s="11"/>
      <c r="E10" s="11"/>
      <c r="F10" s="11"/>
      <c r="G10" s="11"/>
      <c r="H10" s="11"/>
    </row>
    <row r="11" spans="1:8" ht="25.5">
      <c r="A11" s="18" t="s">
        <v>21</v>
      </c>
      <c r="B11" s="19">
        <v>1250</v>
      </c>
      <c r="C11" s="11"/>
      <c r="D11" s="11"/>
      <c r="E11" s="11"/>
      <c r="F11" s="11"/>
      <c r="G11" s="11"/>
      <c r="H11" s="11"/>
    </row>
    <row r="12" spans="1:8" ht="25.5">
      <c r="A12" s="18" t="s">
        <v>22</v>
      </c>
      <c r="B12" s="19">
        <v>50</v>
      </c>
      <c r="C12" s="11"/>
      <c r="D12" s="11"/>
      <c r="E12" s="11"/>
      <c r="F12" s="11"/>
      <c r="G12" s="11"/>
      <c r="H12" s="11"/>
    </row>
    <row r="13" spans="1:8">
      <c r="A13" s="18" t="s">
        <v>23</v>
      </c>
      <c r="B13" s="19" t="s">
        <v>24</v>
      </c>
      <c r="C13" s="11"/>
      <c r="D13" s="11"/>
      <c r="E13" s="11"/>
      <c r="F13" s="11"/>
      <c r="G13" s="11"/>
      <c r="H13" s="11"/>
    </row>
    <row r="14" spans="1:8" ht="25.5">
      <c r="A14" s="20" t="s">
        <v>25</v>
      </c>
      <c r="B14" s="21" t="s">
        <v>26</v>
      </c>
      <c r="C14" s="11"/>
      <c r="D14" s="11"/>
      <c r="E14" s="11"/>
      <c r="F14" s="11"/>
      <c r="G14" s="11"/>
      <c r="H14" s="11"/>
    </row>
    <row r="15" spans="1:8">
      <c r="A15" s="11"/>
      <c r="B15" s="11"/>
      <c r="C15" s="11"/>
      <c r="D15" s="11"/>
      <c r="E15" s="11"/>
      <c r="F15" s="11"/>
      <c r="G15" s="11"/>
      <c r="H15" s="11"/>
    </row>
    <row r="16" spans="1:8" ht="21.95" customHeight="1">
      <c r="A16" s="68" t="s">
        <v>27</v>
      </c>
      <c r="B16" s="68"/>
      <c r="C16" s="68"/>
      <c r="D16" s="68"/>
      <c r="E16" s="68"/>
      <c r="F16" s="68"/>
      <c r="G16" s="68"/>
      <c r="H16" s="68"/>
    </row>
    <row r="17" spans="1:8" ht="15">
      <c r="A17" s="22" t="s">
        <v>4</v>
      </c>
      <c r="B17" s="87" t="str">
        <f>IF(OR(B8="Public Agency",B8="Elementary or Secondary School"),"COVERED",IF(AND(B8="Private-Sector Employer",B9="Yes"),"COVERED","NOT COVERED / REVIEW"))</f>
        <v>COVERED</v>
      </c>
      <c r="C17" s="88"/>
      <c r="D17" s="88"/>
      <c r="E17" s="88"/>
      <c r="F17" s="88"/>
      <c r="G17" s="88"/>
      <c r="H17" s="89"/>
    </row>
    <row r="18" spans="1:8" ht="15">
      <c r="A18" s="23" t="s">
        <v>28</v>
      </c>
      <c r="B18" s="87" t="str">
        <f>IF(B17&lt;&gt;"COVERED","NOT ELIGIBLE - EMPLOYER COVERAGE TEST NOT MET",IF(B10&lt;12,"NOT ELIGIBLE - 12 MONTH SERVICE TEST NOT MET",IF(B12&lt;50,"NOT ELIGIBLE - 50/75 TEST NOT MET",IF(B13="Yes",IF(B14="Yes","ELIGIBLE","MANUAL REVIEW REQUIRED"),IF(B11&gt;=1250,"ELIGIBLE","NOT ELIGIBLE - 1,250 HOURS TEST NOT MET")))))</f>
        <v>ELIGIBLE</v>
      </c>
      <c r="C18" s="88"/>
      <c r="D18" s="88"/>
      <c r="E18" s="88"/>
      <c r="F18" s="88"/>
      <c r="G18" s="88"/>
      <c r="H18" s="89"/>
    </row>
    <row r="19" spans="1:8">
      <c r="A19" s="23" t="s">
        <v>29</v>
      </c>
      <c r="B19" s="90" t="str">
        <f>IF(B10&gt;=12,"PASS","FAIL")</f>
        <v>PASS</v>
      </c>
      <c r="C19" s="91"/>
      <c r="D19" s="91"/>
      <c r="E19" s="91"/>
      <c r="F19" s="91"/>
      <c r="G19" s="91"/>
      <c r="H19" s="92"/>
    </row>
    <row r="20" spans="1:8">
      <c r="A20" s="23" t="s">
        <v>30</v>
      </c>
      <c r="B20" s="90" t="str">
        <f>IF(B13="Yes",IF(B14="Yes","PASS - SPECIAL AIRLINE RULE","MANUAL REVIEW"),IF(B11&gt;=1250,"PASS","FAIL"))</f>
        <v>PASS</v>
      </c>
      <c r="C20" s="91"/>
      <c r="D20" s="91"/>
      <c r="E20" s="91"/>
      <c r="F20" s="91"/>
      <c r="G20" s="91"/>
      <c r="H20" s="92"/>
    </row>
    <row r="21" spans="1:8">
      <c r="A21" s="23" t="s">
        <v>31</v>
      </c>
      <c r="B21" s="90" t="str">
        <f>IF(B12&gt;=50,"PASS","FAIL")</f>
        <v>PASS</v>
      </c>
      <c r="C21" s="91"/>
      <c r="D21" s="91"/>
      <c r="E21" s="91"/>
      <c r="F21" s="91"/>
      <c r="G21" s="91"/>
      <c r="H21" s="92"/>
    </row>
    <row r="22" spans="1:8">
      <c r="A22" s="23" t="s">
        <v>32</v>
      </c>
      <c r="B22" s="90" t="str">
        <f>IF(OR(B8="Public Agency",B8="Elementary or Secondary School"),"Public agencies and public or private elementary/secondary schools are covered regardless of employee count.",IF(B9="Yes","Private-sector coverage threshold appears satisfied.","Private-sector coverage threshold is not satisfied based on the input."))</f>
        <v>Private-sector coverage threshold appears satisfied.</v>
      </c>
      <c r="C22" s="91"/>
      <c r="D22" s="91"/>
      <c r="E22" s="91"/>
      <c r="F22" s="91"/>
      <c r="G22" s="91"/>
      <c r="H22" s="92"/>
    </row>
    <row r="23" spans="1:8">
      <c r="A23" s="23" t="s">
        <v>33</v>
      </c>
      <c r="B23" s="90" t="str">
        <f>IF(B18="ELIGIBLE","The employee appears to satisfy the federal FMLA eligibility tests based on the inputs.",IF(B18="MANUAL REVIEW REQUIRED","Airline flight crew employees use a special hours-of-service rule. Review 29 CFR Part 825, Subpart H.",B18))</f>
        <v>The employee appears to satisfy the federal FMLA eligibility tests based on the inputs.</v>
      </c>
      <c r="C23" s="91"/>
      <c r="D23" s="91"/>
      <c r="E23" s="91"/>
      <c r="F23" s="91"/>
      <c r="G23" s="91"/>
      <c r="H23" s="92"/>
    </row>
    <row r="24" spans="1:8">
      <c r="A24" s="24" t="s">
        <v>34</v>
      </c>
      <c r="B24" s="90" t="str">
        <f>IF(B18="ELIGIBLE","Proceed to the Leave Calculator and issue required notices within the applicable deadlines.",IF(B18="MANUAL REVIEW REQUIRED","Obtain a specialized eligibility review before making a determination.","Document the determination and evaluate other employer policies, state/local leave laws, and accommodation obligations."))</f>
        <v>Proceed to the Leave Calculator and issue required notices within the applicable deadlines.</v>
      </c>
      <c r="C24" s="91"/>
      <c r="D24" s="91"/>
      <c r="E24" s="91"/>
      <c r="F24" s="91"/>
      <c r="G24" s="91"/>
      <c r="H24" s="92"/>
    </row>
    <row r="25" spans="1:8">
      <c r="A25" s="11"/>
      <c r="B25" s="11"/>
      <c r="C25" s="11"/>
      <c r="D25" s="11"/>
      <c r="E25" s="11"/>
      <c r="F25" s="11"/>
      <c r="G25" s="11"/>
      <c r="H25" s="11"/>
    </row>
    <row r="26" spans="1:8">
      <c r="A26" s="78" t="s">
        <v>35</v>
      </c>
      <c r="B26" s="79"/>
      <c r="C26" s="79"/>
      <c r="D26" s="79"/>
      <c r="E26" s="79"/>
      <c r="F26" s="79"/>
      <c r="G26" s="79"/>
      <c r="H26" s="80"/>
    </row>
    <row r="27" spans="1:8">
      <c r="A27" s="81"/>
      <c r="B27" s="82"/>
      <c r="C27" s="82"/>
      <c r="D27" s="82"/>
      <c r="E27" s="82"/>
      <c r="F27" s="82"/>
      <c r="G27" s="82"/>
      <c r="H27" s="83"/>
    </row>
    <row r="28" spans="1:8">
      <c r="A28" s="81"/>
      <c r="B28" s="82"/>
      <c r="C28" s="82"/>
      <c r="D28" s="82"/>
      <c r="E28" s="82"/>
      <c r="F28" s="82"/>
      <c r="G28" s="82"/>
      <c r="H28" s="83"/>
    </row>
    <row r="29" spans="1:8">
      <c r="A29" s="84"/>
      <c r="B29" s="85"/>
      <c r="C29" s="85"/>
      <c r="D29" s="85"/>
      <c r="E29" s="85"/>
      <c r="F29" s="85"/>
      <c r="G29" s="85"/>
      <c r="H29" s="86"/>
    </row>
    <row r="30" spans="1:8">
      <c r="A30" s="11"/>
      <c r="B30" s="11"/>
      <c r="C30" s="11"/>
      <c r="D30" s="11"/>
      <c r="E30" s="11"/>
      <c r="F30" s="11"/>
      <c r="G30" s="11"/>
      <c r="H30" s="11"/>
    </row>
    <row r="31" spans="1:8">
      <c r="A31" s="11"/>
      <c r="B31" s="11"/>
      <c r="C31" s="11"/>
      <c r="D31" s="11"/>
      <c r="E31" s="11"/>
      <c r="F31" s="11"/>
      <c r="G31" s="11"/>
      <c r="H31" s="11"/>
    </row>
    <row r="32" spans="1:8">
      <c r="A32" s="11"/>
      <c r="B32" s="11"/>
      <c r="C32" s="11"/>
      <c r="D32" s="11"/>
      <c r="E32" s="11"/>
      <c r="F32" s="11"/>
      <c r="G32" s="11"/>
      <c r="H32" s="11"/>
    </row>
    <row r="33" spans="1:8">
      <c r="A33" s="11"/>
      <c r="B33" s="11"/>
      <c r="C33" s="11"/>
      <c r="D33" s="11"/>
      <c r="E33" s="11"/>
      <c r="F33" s="11"/>
      <c r="G33" s="11"/>
      <c r="H33" s="11"/>
    </row>
    <row r="34" spans="1:8">
      <c r="A34" s="11"/>
      <c r="B34" s="11"/>
      <c r="C34" s="11"/>
      <c r="D34" s="11"/>
      <c r="E34" s="11"/>
      <c r="F34" s="11"/>
      <c r="G34" s="11"/>
      <c r="H34" s="11"/>
    </row>
    <row r="35" spans="1:8">
      <c r="A35" s="11"/>
      <c r="B35" s="11"/>
      <c r="C35" s="11"/>
      <c r="D35" s="11"/>
      <c r="E35" s="11"/>
      <c r="F35" s="11"/>
      <c r="G35" s="11"/>
      <c r="H35" s="11"/>
    </row>
    <row r="36" spans="1:8">
      <c r="A36" s="11"/>
      <c r="B36" s="11"/>
      <c r="C36" s="11"/>
      <c r="D36" s="11"/>
      <c r="E36" s="11"/>
      <c r="F36" s="11"/>
      <c r="G36" s="11"/>
      <c r="H36" s="11"/>
    </row>
    <row r="37" spans="1:8">
      <c r="A37" s="11"/>
      <c r="B37" s="11"/>
      <c r="C37" s="11"/>
      <c r="D37" s="11"/>
      <c r="E37" s="11"/>
      <c r="F37" s="11"/>
      <c r="G37" s="11"/>
      <c r="H37" s="11"/>
    </row>
    <row r="38" spans="1:8">
      <c r="A38" s="11"/>
      <c r="B38" s="11"/>
      <c r="C38" s="11"/>
      <c r="D38" s="11"/>
      <c r="E38" s="11"/>
      <c r="F38" s="11"/>
      <c r="G38" s="11"/>
      <c r="H38" s="11"/>
    </row>
    <row r="39" spans="1:8">
      <c r="A39" s="11"/>
      <c r="B39" s="11"/>
      <c r="C39" s="11"/>
      <c r="D39" s="11"/>
      <c r="E39" s="11"/>
      <c r="F39" s="11"/>
      <c r="G39" s="11"/>
      <c r="H39" s="11"/>
    </row>
    <row r="40" spans="1:8">
      <c r="A40" s="11"/>
      <c r="B40" s="11"/>
      <c r="C40" s="11"/>
      <c r="D40" s="11"/>
      <c r="E40" s="11"/>
      <c r="F40" s="11"/>
      <c r="G40" s="11"/>
      <c r="H40" s="11"/>
    </row>
    <row r="41" spans="1:8">
      <c r="A41" s="11"/>
      <c r="B41" s="11"/>
      <c r="C41" s="11"/>
      <c r="D41" s="11"/>
      <c r="E41" s="11"/>
      <c r="F41" s="11"/>
      <c r="G41" s="11"/>
      <c r="H41" s="11"/>
    </row>
    <row r="42" spans="1:8">
      <c r="A42" s="11"/>
      <c r="B42" s="11"/>
      <c r="C42" s="11"/>
      <c r="D42" s="11"/>
      <c r="E42" s="11"/>
      <c r="F42" s="11"/>
      <c r="G42" s="11"/>
      <c r="H42" s="11"/>
    </row>
    <row r="43" spans="1:8">
      <c r="A43" s="11"/>
      <c r="B43" s="11"/>
      <c r="C43" s="11"/>
      <c r="D43" s="11"/>
      <c r="E43" s="11"/>
      <c r="F43" s="11"/>
      <c r="G43" s="11"/>
      <c r="H43" s="11"/>
    </row>
    <row r="44" spans="1:8">
      <c r="A44" s="11"/>
      <c r="B44" s="11"/>
      <c r="C44" s="11"/>
      <c r="D44" s="11"/>
      <c r="E44" s="11"/>
      <c r="F44" s="11"/>
      <c r="G44" s="11"/>
      <c r="H44" s="11"/>
    </row>
    <row r="45" spans="1:8">
      <c r="A45" s="11"/>
      <c r="B45" s="11"/>
      <c r="C45" s="11"/>
      <c r="D45" s="11"/>
      <c r="E45" s="11"/>
      <c r="F45" s="11"/>
      <c r="G45" s="11"/>
      <c r="H45" s="11"/>
    </row>
    <row r="46" spans="1:8">
      <c r="A46" s="11"/>
      <c r="B46" s="11"/>
      <c r="C46" s="11"/>
      <c r="D46" s="11"/>
      <c r="E46" s="11"/>
      <c r="F46" s="11"/>
      <c r="G46" s="11"/>
      <c r="H46" s="11"/>
    </row>
    <row r="47" spans="1:8">
      <c r="A47" s="11"/>
      <c r="B47" s="11"/>
      <c r="C47" s="11"/>
      <c r="D47" s="11"/>
      <c r="E47" s="11"/>
      <c r="F47" s="11"/>
      <c r="G47" s="11"/>
      <c r="H47" s="11"/>
    </row>
    <row r="48" spans="1:8">
      <c r="A48" s="11"/>
      <c r="B48" s="11"/>
      <c r="C48" s="11"/>
      <c r="D48" s="11"/>
      <c r="E48" s="11"/>
      <c r="F48" s="11"/>
      <c r="G48" s="11"/>
      <c r="H48" s="11"/>
    </row>
    <row r="49" spans="1:8">
      <c r="A49" s="11"/>
      <c r="B49" s="11"/>
      <c r="C49" s="11"/>
      <c r="D49" s="11"/>
      <c r="E49" s="11"/>
      <c r="F49" s="11"/>
      <c r="G49" s="11"/>
      <c r="H49" s="11"/>
    </row>
    <row r="50" spans="1:8">
      <c r="A50" s="11"/>
      <c r="B50" s="11"/>
      <c r="C50" s="11"/>
      <c r="D50" s="11"/>
      <c r="E50" s="11"/>
      <c r="F50" s="11"/>
      <c r="G50" s="11"/>
      <c r="H50" s="11"/>
    </row>
    <row r="51" spans="1:8">
      <c r="A51" s="11"/>
      <c r="B51" s="11"/>
      <c r="C51" s="11"/>
      <c r="D51" s="11"/>
      <c r="E51" s="11"/>
      <c r="F51" s="11"/>
      <c r="G51" s="11"/>
      <c r="H51" s="11"/>
    </row>
    <row r="52" spans="1:8">
      <c r="A52" s="11"/>
      <c r="B52" s="11"/>
      <c r="C52" s="11"/>
      <c r="D52" s="11"/>
      <c r="E52" s="11"/>
      <c r="F52" s="11"/>
      <c r="G52" s="11"/>
      <c r="H52" s="11"/>
    </row>
    <row r="53" spans="1:8">
      <c r="A53" s="11"/>
      <c r="B53" s="11"/>
      <c r="C53" s="11"/>
      <c r="D53" s="11"/>
      <c r="E53" s="11"/>
      <c r="F53" s="11"/>
      <c r="G53" s="11"/>
      <c r="H53" s="11"/>
    </row>
    <row r="54" spans="1:8">
      <c r="A54" s="11"/>
      <c r="B54" s="11"/>
      <c r="C54" s="11"/>
      <c r="D54" s="11"/>
      <c r="E54" s="11"/>
      <c r="F54" s="11"/>
      <c r="G54" s="11"/>
      <c r="H54" s="11"/>
    </row>
    <row r="55" spans="1:8">
      <c r="A55" s="11"/>
      <c r="B55" s="11"/>
      <c r="C55" s="11"/>
      <c r="D55" s="11"/>
      <c r="E55" s="11"/>
      <c r="F55" s="11"/>
      <c r="G55" s="11"/>
      <c r="H55" s="11"/>
    </row>
    <row r="56" spans="1:8">
      <c r="A56" s="11"/>
      <c r="B56" s="11"/>
      <c r="C56" s="11"/>
      <c r="D56" s="11"/>
      <c r="E56" s="11"/>
      <c r="F56" s="11"/>
      <c r="G56" s="11"/>
      <c r="H56" s="11"/>
    </row>
    <row r="57" spans="1:8">
      <c r="A57" s="11"/>
      <c r="B57" s="11"/>
      <c r="C57" s="11"/>
      <c r="D57" s="11"/>
      <c r="E57" s="11"/>
      <c r="F57" s="11"/>
      <c r="G57" s="11"/>
      <c r="H57" s="11"/>
    </row>
    <row r="58" spans="1:8">
      <c r="A58" s="11"/>
      <c r="B58" s="11"/>
      <c r="C58" s="11"/>
      <c r="D58" s="11"/>
      <c r="E58" s="11"/>
      <c r="F58" s="11"/>
      <c r="G58" s="11"/>
      <c r="H58" s="11"/>
    </row>
    <row r="59" spans="1:8">
      <c r="A59" s="11"/>
      <c r="B59" s="11"/>
      <c r="C59" s="11"/>
      <c r="D59" s="11"/>
      <c r="E59" s="11"/>
      <c r="F59" s="11"/>
      <c r="G59" s="11"/>
      <c r="H59" s="11"/>
    </row>
    <row r="60" spans="1:8">
      <c r="A60" s="11"/>
      <c r="B60" s="11"/>
      <c r="C60" s="11"/>
      <c r="D60" s="11"/>
      <c r="E60" s="11"/>
      <c r="F60" s="11"/>
      <c r="G60" s="11"/>
      <c r="H60" s="11"/>
    </row>
  </sheetData>
  <mergeCells count="14">
    <mergeCell ref="B22:H22"/>
    <mergeCell ref="B23:H23"/>
    <mergeCell ref="B24:H24"/>
    <mergeCell ref="A26:H29"/>
    <mergeCell ref="B17:H17"/>
    <mergeCell ref="B18:H18"/>
    <mergeCell ref="B19:H19"/>
    <mergeCell ref="B20:H20"/>
    <mergeCell ref="B21:H21"/>
    <mergeCell ref="A1:C3"/>
    <mergeCell ref="F1:H3"/>
    <mergeCell ref="A5:H5"/>
    <mergeCell ref="A7:H7"/>
    <mergeCell ref="A16:H16"/>
  </mergeCells>
  <dataValidations count="4">
    <dataValidation type="list" sqref="B8" xr:uid="{00000000-0002-0000-0100-000000000000}">
      <formula1>"Private-Sector Employer,Public Agency,Elementary or Secondary School"</formula1>
    </dataValidation>
    <dataValidation type="list" sqref="B9" xr:uid="{00000000-0002-0000-0100-000001000000}">
      <formula1>"Yes,No,Not Applicable"</formula1>
    </dataValidation>
    <dataValidation type="list" sqref="B13" xr:uid="{00000000-0002-0000-0100-000002000000}">
      <formula1>"Yes,No"</formula1>
    </dataValidation>
    <dataValidation type="list" sqref="B14" xr:uid="{00000000-0002-0000-0100-000003000000}">
      <formula1>"Yes,No,Not Reviewed"</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0"/>
  <sheetViews>
    <sheetView workbookViewId="0">
      <selection activeCell="L8" sqref="L8"/>
    </sheetView>
  </sheetViews>
  <sheetFormatPr defaultRowHeight="14.25"/>
  <cols>
    <col min="1" max="1" width="38" customWidth="1"/>
    <col min="2" max="8" width="14" customWidth="1"/>
  </cols>
  <sheetData>
    <row r="1" spans="1:8" ht="24" customHeight="1">
      <c r="A1" s="116"/>
      <c r="B1" s="116"/>
      <c r="C1" s="116"/>
      <c r="D1" s="117"/>
      <c r="E1" s="117"/>
      <c r="F1" s="116"/>
      <c r="G1" s="116"/>
      <c r="H1" s="116"/>
    </row>
    <row r="2" spans="1:8" ht="24" customHeight="1">
      <c r="A2" s="116"/>
      <c r="B2" s="116"/>
      <c r="C2" s="116"/>
      <c r="D2" s="117"/>
      <c r="E2" s="117"/>
      <c r="F2" s="116"/>
      <c r="G2" s="116"/>
      <c r="H2" s="116"/>
    </row>
    <row r="3" spans="1:8" ht="24" customHeight="1">
      <c r="A3" s="116"/>
      <c r="B3" s="116"/>
      <c r="C3" s="116"/>
      <c r="D3" s="117"/>
      <c r="E3" s="117"/>
      <c r="F3" s="116"/>
      <c r="G3" s="116"/>
      <c r="H3" s="116"/>
    </row>
    <row r="4" spans="1:8">
      <c r="A4" s="11"/>
      <c r="B4" s="11"/>
      <c r="C4" s="11"/>
      <c r="D4" s="11"/>
      <c r="E4" s="11"/>
      <c r="F4" s="11"/>
      <c r="G4" s="11"/>
      <c r="H4" s="11"/>
    </row>
    <row r="5" spans="1:8" ht="26.1" customHeight="1">
      <c r="A5" s="66" t="s">
        <v>36</v>
      </c>
      <c r="B5" s="66"/>
      <c r="C5" s="66"/>
      <c r="D5" s="66"/>
      <c r="E5" s="66"/>
      <c r="F5" s="66"/>
      <c r="G5" s="66"/>
      <c r="H5" s="66"/>
    </row>
    <row r="6" spans="1:8">
      <c r="A6" s="11"/>
      <c r="B6" s="11"/>
      <c r="C6" s="11"/>
      <c r="D6" s="11"/>
      <c r="E6" s="11"/>
      <c r="F6" s="11"/>
      <c r="G6" s="11"/>
      <c r="H6" s="11"/>
    </row>
    <row r="7" spans="1:8" ht="21.95" customHeight="1">
      <c r="A7" s="68" t="s">
        <v>15</v>
      </c>
      <c r="B7" s="68"/>
      <c r="C7" s="68"/>
      <c r="D7" s="68"/>
      <c r="E7" s="68"/>
      <c r="F7" s="68"/>
      <c r="G7" s="68"/>
      <c r="H7" s="68"/>
    </row>
    <row r="8" spans="1:8">
      <c r="A8" s="16" t="s">
        <v>37</v>
      </c>
      <c r="B8" s="25">
        <v>46221</v>
      </c>
      <c r="C8" s="11"/>
      <c r="D8" s="11"/>
      <c r="E8" s="11"/>
      <c r="F8" s="11"/>
      <c r="G8" s="11"/>
      <c r="H8" s="11"/>
    </row>
    <row r="9" spans="1:8">
      <c r="A9" s="18" t="s">
        <v>38</v>
      </c>
      <c r="B9" s="19" t="s">
        <v>39</v>
      </c>
      <c r="C9" s="11"/>
      <c r="D9" s="11"/>
      <c r="E9" s="11"/>
      <c r="F9" s="11"/>
      <c r="G9" s="11"/>
      <c r="H9" s="11"/>
    </row>
    <row r="10" spans="1:8">
      <c r="A10" s="18" t="s">
        <v>40</v>
      </c>
      <c r="B10" s="26">
        <v>46023</v>
      </c>
      <c r="C10" s="11"/>
      <c r="D10" s="11"/>
      <c r="E10" s="11"/>
      <c r="F10" s="11"/>
      <c r="G10" s="11"/>
      <c r="H10" s="11"/>
    </row>
    <row r="11" spans="1:8">
      <c r="A11" s="18" t="s">
        <v>41</v>
      </c>
      <c r="B11" s="26"/>
      <c r="C11" s="11"/>
      <c r="D11" s="11"/>
      <c r="E11" s="11"/>
      <c r="F11" s="11"/>
      <c r="G11" s="11"/>
      <c r="H11" s="11"/>
    </row>
    <row r="12" spans="1:8">
      <c r="A12" s="18" t="s">
        <v>42</v>
      </c>
      <c r="B12" s="19">
        <v>40</v>
      </c>
      <c r="C12" s="11"/>
      <c r="D12" s="11"/>
      <c r="E12" s="11"/>
      <c r="F12" s="11"/>
      <c r="G12" s="11"/>
      <c r="H12" s="11"/>
    </row>
    <row r="13" spans="1:8" ht="25.5">
      <c r="A13" s="20" t="s">
        <v>43</v>
      </c>
      <c r="B13" s="27"/>
      <c r="C13" s="11"/>
      <c r="D13" s="11"/>
      <c r="E13" s="11"/>
      <c r="F13" s="11"/>
      <c r="G13" s="11"/>
      <c r="H13" s="11"/>
    </row>
    <row r="14" spans="1:8">
      <c r="A14" s="11"/>
      <c r="B14" s="11"/>
      <c r="C14" s="11"/>
      <c r="D14" s="11"/>
      <c r="E14" s="11"/>
      <c r="F14" s="11"/>
      <c r="G14" s="11"/>
      <c r="H14" s="11"/>
    </row>
    <row r="15" spans="1:8" ht="21.95" customHeight="1">
      <c r="A15" s="68" t="s">
        <v>44</v>
      </c>
      <c r="B15" s="68"/>
      <c r="C15" s="68"/>
      <c r="D15" s="68"/>
      <c r="E15" s="68"/>
      <c r="F15" s="68"/>
      <c r="G15" s="68"/>
      <c r="H15" s="68"/>
    </row>
    <row r="16" spans="1:8">
      <c r="A16" s="22" t="s">
        <v>45</v>
      </c>
      <c r="B16" s="93">
        <f>B12*12</f>
        <v>480</v>
      </c>
      <c r="C16" s="94"/>
      <c r="D16" s="94"/>
      <c r="E16" s="94"/>
      <c r="F16" s="94"/>
      <c r="G16" s="94"/>
      <c r="H16" s="95"/>
    </row>
    <row r="17" spans="1:8">
      <c r="A17" s="23" t="s">
        <v>46</v>
      </c>
      <c r="B17" s="96">
        <f>IF(B9="Calendar Year",DATE(YEAR(B8),1,1),IF(B9="Fixed 12-Month Period",B10,IF(B9="Measured Forward",IF(B11="",B8,B11),EDATE(B8,-12)+1)))</f>
        <v>45857</v>
      </c>
      <c r="C17" s="94"/>
      <c r="D17" s="94"/>
      <c r="E17" s="94"/>
      <c r="F17" s="94"/>
      <c r="G17" s="94"/>
      <c r="H17" s="95"/>
    </row>
    <row r="18" spans="1:8">
      <c r="A18" s="23" t="s">
        <v>47</v>
      </c>
      <c r="B18" s="96">
        <f>IF(B9="Calendar Year",DATE(YEAR(B8),12,31),IF(B9="Fixed 12-Month Period",EDATE(B10,12)-1,IF(B9="Measured Forward",EDATE(IF(B11="",B8,B11),12)-1,B8)))</f>
        <v>46221</v>
      </c>
      <c r="C18" s="94"/>
      <c r="D18" s="94"/>
      <c r="E18" s="94"/>
      <c r="F18" s="94"/>
      <c r="G18" s="94"/>
      <c r="H18" s="95"/>
    </row>
    <row r="19" spans="1:8">
      <c r="A19" s="23" t="s">
        <v>48</v>
      </c>
      <c r="B19" s="93">
        <f>SUMIFS('Leave Log'!$F$10:$F$209,'Leave Log'!$A$10:$A$209,"&gt;="&amp;B17,'Leave Log'!$A$10:$A$209,"&lt;="&amp;B18)</f>
        <v>0</v>
      </c>
      <c r="C19" s="94"/>
      <c r="D19" s="94"/>
      <c r="E19" s="94"/>
      <c r="F19" s="94"/>
      <c r="G19" s="94"/>
      <c r="H19" s="95"/>
    </row>
    <row r="20" spans="1:8">
      <c r="A20" s="23" t="s">
        <v>49</v>
      </c>
      <c r="B20" s="97">
        <f>MAX(0,B16-B19)</f>
        <v>480</v>
      </c>
      <c r="C20" s="98"/>
      <c r="D20" s="98"/>
      <c r="E20" s="98"/>
      <c r="F20" s="98"/>
      <c r="G20" s="98"/>
      <c r="H20" s="99"/>
    </row>
    <row r="21" spans="1:8">
      <c r="A21" s="23" t="s">
        <v>50</v>
      </c>
      <c r="B21" s="97">
        <f>IF(B12&gt;0,B20/B12,0)</f>
        <v>12</v>
      </c>
      <c r="C21" s="98"/>
      <c r="D21" s="98"/>
      <c r="E21" s="98"/>
      <c r="F21" s="98"/>
      <c r="G21" s="98"/>
      <c r="H21" s="99"/>
    </row>
    <row r="22" spans="1:8">
      <c r="A22" s="23" t="s">
        <v>51</v>
      </c>
      <c r="B22" s="97">
        <f>IF(B12&gt;0,B20/(B12/5),0)</f>
        <v>60</v>
      </c>
      <c r="C22" s="98"/>
      <c r="D22" s="98"/>
      <c r="E22" s="98"/>
      <c r="F22" s="98"/>
      <c r="G22" s="98"/>
      <c r="H22" s="99"/>
    </row>
    <row r="23" spans="1:8">
      <c r="A23" s="23" t="s">
        <v>52</v>
      </c>
      <c r="B23" s="100" t="str">
        <f>IF(B9="Rolling Backward","Each new absence requires a look-back calculation for the immediately preceding 12 months.",IF(B9="Measured Forward","The period begins on the first FMLA date and runs for 12 months.","The selected fixed period applies consistently to employees covered by that method."))</f>
        <v>Each new absence requires a look-back calculation for the immediately preceding 12 months.</v>
      </c>
      <c r="C23" s="94"/>
      <c r="D23" s="94"/>
      <c r="E23" s="94"/>
      <c r="F23" s="94"/>
      <c r="G23" s="94"/>
      <c r="H23" s="95"/>
    </row>
    <row r="24" spans="1:8">
      <c r="A24" s="24" t="s">
        <v>53</v>
      </c>
      <c r="B24" s="100" t="s">
        <v>54</v>
      </c>
      <c r="C24" s="94"/>
      <c r="D24" s="94"/>
      <c r="E24" s="94"/>
      <c r="F24" s="94"/>
      <c r="G24" s="94"/>
      <c r="H24" s="95"/>
    </row>
    <row r="25" spans="1:8">
      <c r="A25" s="11"/>
      <c r="B25" s="11"/>
      <c r="C25" s="11"/>
      <c r="D25" s="11"/>
      <c r="E25" s="11"/>
      <c r="F25" s="11"/>
      <c r="G25" s="11"/>
      <c r="H25" s="11"/>
    </row>
    <row r="26" spans="1:8" ht="21.95" customHeight="1">
      <c r="A26" s="68" t="s">
        <v>55</v>
      </c>
      <c r="B26" s="68"/>
      <c r="C26" s="68"/>
      <c r="D26" s="68"/>
      <c r="E26" s="68"/>
      <c r="F26" s="68"/>
      <c r="G26" s="68"/>
      <c r="H26" s="68"/>
    </row>
    <row r="27" spans="1:8">
      <c r="A27" s="22" t="s">
        <v>56</v>
      </c>
      <c r="B27" s="93">
        <f>B12*26</f>
        <v>1040</v>
      </c>
      <c r="C27" s="94"/>
      <c r="D27" s="94"/>
      <c r="E27" s="94"/>
      <c r="F27" s="94"/>
      <c r="G27" s="94"/>
      <c r="H27" s="95"/>
    </row>
    <row r="28" spans="1:8">
      <c r="A28" s="23" t="s">
        <v>57</v>
      </c>
      <c r="B28" s="96" t="str">
        <f>IF(B13="","",B13)</f>
        <v/>
      </c>
      <c r="C28" s="94"/>
      <c r="D28" s="94"/>
      <c r="E28" s="94"/>
      <c r="F28" s="94"/>
      <c r="G28" s="94"/>
      <c r="H28" s="95"/>
    </row>
    <row r="29" spans="1:8">
      <c r="A29" s="23" t="s">
        <v>58</v>
      </c>
      <c r="B29" s="96" t="str">
        <f>IF(B13="","",EDATE(B13,12)-1)</f>
        <v/>
      </c>
      <c r="C29" s="94"/>
      <c r="D29" s="94"/>
      <c r="E29" s="94"/>
      <c r="F29" s="94"/>
      <c r="G29" s="94"/>
      <c r="H29" s="95"/>
    </row>
    <row r="30" spans="1:8">
      <c r="A30" s="23" t="s">
        <v>59</v>
      </c>
      <c r="B30" s="93" t="str">
        <f>IF(B13="","",SUMIFS('Leave Log'!$G$10:$G$209,'Leave Log'!$A$10:$A$209,"&gt;="&amp;B28,'Leave Log'!$A$10:$A$209,"&lt;="&amp;B29))</f>
        <v/>
      </c>
      <c r="C30" s="94"/>
      <c r="D30" s="94"/>
      <c r="E30" s="94"/>
      <c r="F30" s="94"/>
      <c r="G30" s="94"/>
      <c r="H30" s="95"/>
    </row>
    <row r="31" spans="1:8">
      <c r="A31" s="23" t="s">
        <v>60</v>
      </c>
      <c r="B31" s="97" t="str">
        <f>IF(B13="","",MAX(0,B27-B30))</f>
        <v/>
      </c>
      <c r="C31" s="98"/>
      <c r="D31" s="98"/>
      <c r="E31" s="98"/>
      <c r="F31" s="98"/>
      <c r="G31" s="98"/>
      <c r="H31" s="99"/>
    </row>
    <row r="32" spans="1:8">
      <c r="A32" s="23" t="s">
        <v>61</v>
      </c>
      <c r="B32" s="97" t="str">
        <f>IF(OR(B13="",B12=0),"",B31/B12)</f>
        <v/>
      </c>
      <c r="C32" s="98"/>
      <c r="D32" s="98"/>
      <c r="E32" s="98"/>
      <c r="F32" s="98"/>
      <c r="G32" s="98"/>
      <c r="H32" s="99"/>
    </row>
    <row r="33" spans="1:8">
      <c r="A33" s="23" t="s">
        <v>62</v>
      </c>
      <c r="B33" s="100" t="s">
        <v>63</v>
      </c>
      <c r="C33" s="94"/>
      <c r="D33" s="94"/>
      <c r="E33" s="94"/>
      <c r="F33" s="94"/>
      <c r="G33" s="94"/>
      <c r="H33" s="95"/>
    </row>
    <row r="34" spans="1:8">
      <c r="A34" s="24" t="s">
        <v>53</v>
      </c>
      <c r="B34" s="100" t="s">
        <v>64</v>
      </c>
      <c r="C34" s="94"/>
      <c r="D34" s="94"/>
      <c r="E34" s="94"/>
      <c r="F34" s="94"/>
      <c r="G34" s="94"/>
      <c r="H34" s="95"/>
    </row>
    <row r="35" spans="1:8">
      <c r="A35" s="11"/>
      <c r="B35" s="11"/>
      <c r="C35" s="11"/>
      <c r="D35" s="11"/>
      <c r="E35" s="11"/>
      <c r="F35" s="11"/>
      <c r="G35" s="11"/>
      <c r="H35" s="11"/>
    </row>
    <row r="36" spans="1:8">
      <c r="A36" s="78" t="s">
        <v>65</v>
      </c>
      <c r="B36" s="79"/>
      <c r="C36" s="79"/>
      <c r="D36" s="79"/>
      <c r="E36" s="79"/>
      <c r="F36" s="79"/>
      <c r="G36" s="79"/>
      <c r="H36" s="80"/>
    </row>
    <row r="37" spans="1:8">
      <c r="A37" s="81"/>
      <c r="B37" s="82"/>
      <c r="C37" s="82"/>
      <c r="D37" s="82"/>
      <c r="E37" s="82"/>
      <c r="F37" s="82"/>
      <c r="G37" s="82"/>
      <c r="H37" s="83"/>
    </row>
    <row r="38" spans="1:8">
      <c r="A38" s="81"/>
      <c r="B38" s="82"/>
      <c r="C38" s="82"/>
      <c r="D38" s="82"/>
      <c r="E38" s="82"/>
      <c r="F38" s="82"/>
      <c r="G38" s="82"/>
      <c r="H38" s="83"/>
    </row>
    <row r="39" spans="1:8">
      <c r="A39" s="81"/>
      <c r="B39" s="82"/>
      <c r="C39" s="82"/>
      <c r="D39" s="82"/>
      <c r="E39" s="82"/>
      <c r="F39" s="82"/>
      <c r="G39" s="82"/>
      <c r="H39" s="83"/>
    </row>
    <row r="40" spans="1:8">
      <c r="A40" s="84"/>
      <c r="B40" s="85"/>
      <c r="C40" s="85"/>
      <c r="D40" s="85"/>
      <c r="E40" s="85"/>
      <c r="F40" s="85"/>
      <c r="G40" s="85"/>
      <c r="H40" s="86"/>
    </row>
    <row r="41" spans="1:8">
      <c r="A41" s="11"/>
      <c r="B41" s="11"/>
      <c r="C41" s="11"/>
      <c r="D41" s="11"/>
      <c r="E41" s="11"/>
      <c r="F41" s="11"/>
      <c r="G41" s="11"/>
      <c r="H41" s="11"/>
    </row>
    <row r="42" spans="1:8">
      <c r="A42" s="11"/>
      <c r="B42" s="11"/>
      <c r="C42" s="11"/>
      <c r="D42" s="11"/>
      <c r="E42" s="11"/>
      <c r="F42" s="11"/>
      <c r="G42" s="11"/>
      <c r="H42" s="11"/>
    </row>
    <row r="43" spans="1:8">
      <c r="A43" s="11"/>
      <c r="B43" s="11"/>
      <c r="C43" s="11"/>
      <c r="D43" s="11"/>
      <c r="E43" s="11"/>
      <c r="F43" s="11"/>
      <c r="G43" s="11"/>
      <c r="H43" s="11"/>
    </row>
    <row r="44" spans="1:8">
      <c r="A44" s="11"/>
      <c r="B44" s="11"/>
      <c r="C44" s="11"/>
      <c r="D44" s="11"/>
      <c r="E44" s="11"/>
      <c r="F44" s="11"/>
      <c r="G44" s="11"/>
      <c r="H44" s="11"/>
    </row>
    <row r="45" spans="1:8">
      <c r="A45" s="11"/>
      <c r="B45" s="11"/>
      <c r="C45" s="11"/>
      <c r="D45" s="11"/>
      <c r="E45" s="11"/>
      <c r="F45" s="11"/>
      <c r="G45" s="11"/>
      <c r="H45" s="11"/>
    </row>
    <row r="46" spans="1:8">
      <c r="A46" s="11"/>
      <c r="B46" s="11"/>
      <c r="C46" s="11"/>
      <c r="D46" s="11"/>
      <c r="E46" s="11"/>
      <c r="F46" s="11"/>
      <c r="G46" s="11"/>
      <c r="H46" s="11"/>
    </row>
    <row r="47" spans="1:8">
      <c r="A47" s="11"/>
      <c r="B47" s="11"/>
      <c r="C47" s="11"/>
      <c r="D47" s="11"/>
      <c r="E47" s="11"/>
      <c r="F47" s="11"/>
      <c r="G47" s="11"/>
      <c r="H47" s="11"/>
    </row>
    <row r="48" spans="1:8">
      <c r="A48" s="11"/>
      <c r="B48" s="11"/>
      <c r="C48" s="11"/>
      <c r="D48" s="11"/>
      <c r="E48" s="11"/>
      <c r="F48" s="11"/>
      <c r="G48" s="11"/>
      <c r="H48" s="11"/>
    </row>
    <row r="49" spans="1:8">
      <c r="A49" s="11"/>
      <c r="B49" s="11"/>
      <c r="C49" s="11"/>
      <c r="D49" s="11"/>
      <c r="E49" s="11"/>
      <c r="F49" s="11"/>
      <c r="G49" s="11"/>
      <c r="H49" s="11"/>
    </row>
    <row r="50" spans="1:8">
      <c r="A50" s="11"/>
      <c r="B50" s="11"/>
      <c r="C50" s="11"/>
      <c r="D50" s="11"/>
      <c r="E50" s="11"/>
      <c r="F50" s="11"/>
      <c r="G50" s="11"/>
      <c r="H50" s="11"/>
    </row>
    <row r="51" spans="1:8">
      <c r="A51" s="11"/>
      <c r="B51" s="11"/>
      <c r="C51" s="11"/>
      <c r="D51" s="11"/>
      <c r="E51" s="11"/>
      <c r="F51" s="11"/>
      <c r="G51" s="11"/>
      <c r="H51" s="11"/>
    </row>
    <row r="52" spans="1:8">
      <c r="A52" s="11"/>
      <c r="B52" s="11"/>
      <c r="C52" s="11"/>
      <c r="D52" s="11"/>
      <c r="E52" s="11"/>
      <c r="F52" s="11"/>
      <c r="G52" s="11"/>
      <c r="H52" s="11"/>
    </row>
    <row r="53" spans="1:8">
      <c r="A53" s="11"/>
      <c r="B53" s="11"/>
      <c r="C53" s="11"/>
      <c r="D53" s="11"/>
      <c r="E53" s="11"/>
      <c r="F53" s="11"/>
      <c r="G53" s="11"/>
      <c r="H53" s="11"/>
    </row>
    <row r="54" spans="1:8">
      <c r="A54" s="11"/>
      <c r="B54" s="11"/>
      <c r="C54" s="11"/>
      <c r="D54" s="11"/>
      <c r="E54" s="11"/>
      <c r="F54" s="11"/>
      <c r="G54" s="11"/>
      <c r="H54" s="11"/>
    </row>
    <row r="55" spans="1:8">
      <c r="A55" s="11"/>
      <c r="B55" s="11"/>
      <c r="C55" s="11"/>
      <c r="D55" s="11"/>
      <c r="E55" s="11"/>
      <c r="F55" s="11"/>
      <c r="G55" s="11"/>
      <c r="H55" s="11"/>
    </row>
    <row r="56" spans="1:8">
      <c r="A56" s="11"/>
      <c r="B56" s="11"/>
      <c r="C56" s="11"/>
      <c r="D56" s="11"/>
      <c r="E56" s="11"/>
      <c r="F56" s="11"/>
      <c r="G56" s="11"/>
      <c r="H56" s="11"/>
    </row>
    <row r="57" spans="1:8">
      <c r="A57" s="11"/>
      <c r="B57" s="11"/>
      <c r="C57" s="11"/>
      <c r="D57" s="11"/>
      <c r="E57" s="11"/>
      <c r="F57" s="11"/>
      <c r="G57" s="11"/>
      <c r="H57" s="11"/>
    </row>
    <row r="58" spans="1:8">
      <c r="A58" s="11"/>
      <c r="B58" s="11"/>
      <c r="C58" s="11"/>
      <c r="D58" s="11"/>
      <c r="E58" s="11"/>
      <c r="F58" s="11"/>
      <c r="G58" s="11"/>
      <c r="H58" s="11"/>
    </row>
    <row r="59" spans="1:8">
      <c r="A59" s="11"/>
      <c r="B59" s="11"/>
      <c r="C59" s="11"/>
      <c r="D59" s="11"/>
      <c r="E59" s="11"/>
      <c r="F59" s="11"/>
      <c r="G59" s="11"/>
      <c r="H59" s="11"/>
    </row>
    <row r="60" spans="1:8">
      <c r="A60" s="11"/>
      <c r="B60" s="11"/>
      <c r="C60" s="11"/>
      <c r="D60" s="11"/>
      <c r="E60" s="11"/>
      <c r="F60" s="11"/>
      <c r="G60" s="11"/>
      <c r="H60" s="11"/>
    </row>
  </sheetData>
  <mergeCells count="24">
    <mergeCell ref="B32:H32"/>
    <mergeCell ref="B33:H33"/>
    <mergeCell ref="B34:H34"/>
    <mergeCell ref="A36:H40"/>
    <mergeCell ref="B27:H27"/>
    <mergeCell ref="B28:H28"/>
    <mergeCell ref="B29:H29"/>
    <mergeCell ref="B30:H30"/>
    <mergeCell ref="B31:H31"/>
    <mergeCell ref="B21:H21"/>
    <mergeCell ref="B22:H22"/>
    <mergeCell ref="B23:H23"/>
    <mergeCell ref="B24:H24"/>
    <mergeCell ref="A26:H26"/>
    <mergeCell ref="B16:H16"/>
    <mergeCell ref="B17:H17"/>
    <mergeCell ref="B18:H18"/>
    <mergeCell ref="B19:H19"/>
    <mergeCell ref="B20:H20"/>
    <mergeCell ref="A1:C3"/>
    <mergeCell ref="F1:H3"/>
    <mergeCell ref="A5:H5"/>
    <mergeCell ref="A7:H7"/>
    <mergeCell ref="A15:H15"/>
  </mergeCells>
  <dataValidations count="1">
    <dataValidation type="list" sqref="B9" xr:uid="{00000000-0002-0000-0200-000000000000}">
      <formula1>"Calendar Year,Fixed 12-Month Period,Measured Forward,Rolling Backward"</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09"/>
  <sheetViews>
    <sheetView workbookViewId="0">
      <selection activeCell="K8" sqref="K8"/>
    </sheetView>
  </sheetViews>
  <sheetFormatPr defaultRowHeight="14.25"/>
  <cols>
    <col min="1" max="1" width="13" customWidth="1"/>
    <col min="2" max="2" width="18" customWidth="1"/>
    <col min="3" max="3" width="30" customWidth="1"/>
    <col min="4" max="4" width="13" customWidth="1"/>
    <col min="5" max="5" width="30" customWidth="1"/>
    <col min="6" max="7" width="18" customWidth="1"/>
    <col min="8" max="8" width="11" customWidth="1"/>
  </cols>
  <sheetData>
    <row r="1" spans="1:8" ht="24" customHeight="1">
      <c r="A1" s="116"/>
      <c r="B1" s="116"/>
      <c r="C1" s="116"/>
      <c r="D1" s="117"/>
      <c r="E1" s="117"/>
      <c r="F1" s="116"/>
      <c r="G1" s="116"/>
      <c r="H1" s="116"/>
    </row>
    <row r="2" spans="1:8" ht="24" customHeight="1">
      <c r="A2" s="116"/>
      <c r="B2" s="116"/>
      <c r="C2" s="116"/>
      <c r="D2" s="117"/>
      <c r="E2" s="117"/>
      <c r="F2" s="116"/>
      <c r="G2" s="116"/>
      <c r="H2" s="116"/>
    </row>
    <row r="3" spans="1:8" ht="24" customHeight="1">
      <c r="A3" s="116"/>
      <c r="B3" s="116"/>
      <c r="C3" s="116"/>
      <c r="D3" s="117"/>
      <c r="E3" s="117"/>
      <c r="F3" s="116"/>
      <c r="G3" s="116"/>
      <c r="H3" s="116"/>
    </row>
    <row r="4" spans="1:8">
      <c r="A4" s="11"/>
      <c r="B4" s="11"/>
      <c r="C4" s="11"/>
      <c r="D4" s="11"/>
      <c r="E4" s="11"/>
      <c r="F4" s="11"/>
      <c r="G4" s="11"/>
      <c r="H4" s="11"/>
    </row>
    <row r="5" spans="1:8" ht="26.1" customHeight="1">
      <c r="A5" s="66" t="s">
        <v>66</v>
      </c>
      <c r="B5" s="66"/>
      <c r="C5" s="66"/>
      <c r="D5" s="66"/>
      <c r="E5" s="66"/>
      <c r="F5" s="66"/>
      <c r="G5" s="66"/>
      <c r="H5" s="66"/>
    </row>
    <row r="6" spans="1:8">
      <c r="A6" s="11"/>
      <c r="B6" s="11"/>
      <c r="C6" s="11"/>
      <c r="D6" s="11"/>
      <c r="E6" s="11"/>
      <c r="F6" s="11"/>
      <c r="G6" s="11"/>
      <c r="H6" s="11"/>
    </row>
    <row r="7" spans="1:8">
      <c r="A7" s="101" t="s">
        <v>67</v>
      </c>
      <c r="B7" s="102"/>
      <c r="C7" s="102"/>
      <c r="D7" s="102"/>
      <c r="E7" s="102"/>
      <c r="F7" s="102"/>
      <c r="G7" s="102"/>
      <c r="H7" s="103"/>
    </row>
    <row r="8" spans="1:8">
      <c r="A8" s="104"/>
      <c r="B8" s="105"/>
      <c r="C8" s="105"/>
      <c r="D8" s="105"/>
      <c r="E8" s="105"/>
      <c r="F8" s="105"/>
      <c r="G8" s="105"/>
      <c r="H8" s="106"/>
    </row>
    <row r="9" spans="1:8" ht="38.25">
      <c r="A9" s="63" t="s">
        <v>68</v>
      </c>
      <c r="B9" s="64" t="s">
        <v>69</v>
      </c>
      <c r="C9" s="64" t="s">
        <v>70</v>
      </c>
      <c r="D9" s="64" t="s">
        <v>71</v>
      </c>
      <c r="E9" s="64" t="s">
        <v>72</v>
      </c>
      <c r="F9" s="64" t="s">
        <v>73</v>
      </c>
      <c r="G9" s="64" t="s">
        <v>74</v>
      </c>
      <c r="H9" s="65" t="s">
        <v>75</v>
      </c>
    </row>
    <row r="10" spans="1:8">
      <c r="A10" s="28"/>
      <c r="B10" s="29"/>
      <c r="C10" s="29"/>
      <c r="D10" s="30"/>
      <c r="E10" s="30"/>
      <c r="F10" s="31">
        <f t="shared" ref="F10:F41" si="0">IF(OR(C10="",D10=""),0,IF(C10="Military Caregiver",0,D10))</f>
        <v>0</v>
      </c>
      <c r="G10" s="31">
        <f t="shared" ref="G10:G41" si="1">IF(OR(C10="",D10=""),0,D10)</f>
        <v>0</v>
      </c>
      <c r="H10" s="32"/>
    </row>
    <row r="11" spans="1:8">
      <c r="A11" s="28"/>
      <c r="B11" s="29"/>
      <c r="C11" s="29"/>
      <c r="D11" s="30"/>
      <c r="E11" s="30"/>
      <c r="F11" s="31">
        <f t="shared" si="0"/>
        <v>0</v>
      </c>
      <c r="G11" s="31">
        <f t="shared" si="1"/>
        <v>0</v>
      </c>
      <c r="H11" s="32"/>
    </row>
    <row r="12" spans="1:8">
      <c r="A12" s="28"/>
      <c r="B12" s="29"/>
      <c r="C12" s="29"/>
      <c r="D12" s="30"/>
      <c r="E12" s="30"/>
      <c r="F12" s="31">
        <f t="shared" si="0"/>
        <v>0</v>
      </c>
      <c r="G12" s="31">
        <f t="shared" si="1"/>
        <v>0</v>
      </c>
      <c r="H12" s="32"/>
    </row>
    <row r="13" spans="1:8">
      <c r="A13" s="28"/>
      <c r="B13" s="29"/>
      <c r="C13" s="29"/>
      <c r="D13" s="30"/>
      <c r="E13" s="30"/>
      <c r="F13" s="31">
        <f t="shared" si="0"/>
        <v>0</v>
      </c>
      <c r="G13" s="31">
        <f t="shared" si="1"/>
        <v>0</v>
      </c>
      <c r="H13" s="32"/>
    </row>
    <row r="14" spans="1:8">
      <c r="A14" s="28"/>
      <c r="B14" s="29"/>
      <c r="C14" s="29"/>
      <c r="D14" s="30"/>
      <c r="E14" s="30"/>
      <c r="F14" s="31">
        <f t="shared" si="0"/>
        <v>0</v>
      </c>
      <c r="G14" s="31">
        <f t="shared" si="1"/>
        <v>0</v>
      </c>
      <c r="H14" s="32"/>
    </row>
    <row r="15" spans="1:8">
      <c r="A15" s="28"/>
      <c r="B15" s="29"/>
      <c r="C15" s="29"/>
      <c r="D15" s="30"/>
      <c r="E15" s="30"/>
      <c r="F15" s="31">
        <f t="shared" si="0"/>
        <v>0</v>
      </c>
      <c r="G15" s="31">
        <f t="shared" si="1"/>
        <v>0</v>
      </c>
      <c r="H15" s="32"/>
    </row>
    <row r="16" spans="1:8">
      <c r="A16" s="28"/>
      <c r="B16" s="29"/>
      <c r="C16" s="29"/>
      <c r="D16" s="30"/>
      <c r="E16" s="30"/>
      <c r="F16" s="31">
        <f t="shared" si="0"/>
        <v>0</v>
      </c>
      <c r="G16" s="31">
        <f t="shared" si="1"/>
        <v>0</v>
      </c>
      <c r="H16" s="32"/>
    </row>
    <row r="17" spans="1:8">
      <c r="A17" s="28"/>
      <c r="B17" s="29"/>
      <c r="C17" s="29"/>
      <c r="D17" s="30"/>
      <c r="E17" s="30"/>
      <c r="F17" s="31">
        <f t="shared" si="0"/>
        <v>0</v>
      </c>
      <c r="G17" s="31">
        <f t="shared" si="1"/>
        <v>0</v>
      </c>
      <c r="H17" s="32"/>
    </row>
    <row r="18" spans="1:8">
      <c r="A18" s="28"/>
      <c r="B18" s="29"/>
      <c r="C18" s="29"/>
      <c r="D18" s="30"/>
      <c r="E18" s="30"/>
      <c r="F18" s="31">
        <f t="shared" si="0"/>
        <v>0</v>
      </c>
      <c r="G18" s="31">
        <f t="shared" si="1"/>
        <v>0</v>
      </c>
      <c r="H18" s="32"/>
    </row>
    <row r="19" spans="1:8">
      <c r="A19" s="28"/>
      <c r="B19" s="29"/>
      <c r="C19" s="29"/>
      <c r="D19" s="30"/>
      <c r="E19" s="30"/>
      <c r="F19" s="31">
        <f t="shared" si="0"/>
        <v>0</v>
      </c>
      <c r="G19" s="31">
        <f t="shared" si="1"/>
        <v>0</v>
      </c>
      <c r="H19" s="32"/>
    </row>
    <row r="20" spans="1:8">
      <c r="A20" s="28"/>
      <c r="B20" s="29"/>
      <c r="C20" s="29"/>
      <c r="D20" s="30"/>
      <c r="E20" s="30"/>
      <c r="F20" s="31">
        <f t="shared" si="0"/>
        <v>0</v>
      </c>
      <c r="G20" s="31">
        <f t="shared" si="1"/>
        <v>0</v>
      </c>
      <c r="H20" s="32"/>
    </row>
    <row r="21" spans="1:8">
      <c r="A21" s="28"/>
      <c r="B21" s="29"/>
      <c r="C21" s="29"/>
      <c r="D21" s="30"/>
      <c r="E21" s="30"/>
      <c r="F21" s="31">
        <f t="shared" si="0"/>
        <v>0</v>
      </c>
      <c r="G21" s="31">
        <f t="shared" si="1"/>
        <v>0</v>
      </c>
      <c r="H21" s="32"/>
    </row>
    <row r="22" spans="1:8">
      <c r="A22" s="28"/>
      <c r="B22" s="29"/>
      <c r="C22" s="29"/>
      <c r="D22" s="30"/>
      <c r="E22" s="30"/>
      <c r="F22" s="31">
        <f t="shared" si="0"/>
        <v>0</v>
      </c>
      <c r="G22" s="31">
        <f t="shared" si="1"/>
        <v>0</v>
      </c>
      <c r="H22" s="32"/>
    </row>
    <row r="23" spans="1:8">
      <c r="A23" s="28"/>
      <c r="B23" s="29"/>
      <c r="C23" s="29"/>
      <c r="D23" s="30"/>
      <c r="E23" s="30"/>
      <c r="F23" s="31">
        <f t="shared" si="0"/>
        <v>0</v>
      </c>
      <c r="G23" s="31">
        <f t="shared" si="1"/>
        <v>0</v>
      </c>
      <c r="H23" s="32"/>
    </row>
    <row r="24" spans="1:8">
      <c r="A24" s="28"/>
      <c r="B24" s="29"/>
      <c r="C24" s="29"/>
      <c r="D24" s="30"/>
      <c r="E24" s="30"/>
      <c r="F24" s="31">
        <f t="shared" si="0"/>
        <v>0</v>
      </c>
      <c r="G24" s="31">
        <f t="shared" si="1"/>
        <v>0</v>
      </c>
      <c r="H24" s="32"/>
    </row>
    <row r="25" spans="1:8">
      <c r="A25" s="28"/>
      <c r="B25" s="29"/>
      <c r="C25" s="29"/>
      <c r="D25" s="30"/>
      <c r="E25" s="30"/>
      <c r="F25" s="31">
        <f t="shared" si="0"/>
        <v>0</v>
      </c>
      <c r="G25" s="31">
        <f t="shared" si="1"/>
        <v>0</v>
      </c>
      <c r="H25" s="32"/>
    </row>
    <row r="26" spans="1:8">
      <c r="A26" s="28"/>
      <c r="B26" s="29"/>
      <c r="C26" s="29"/>
      <c r="D26" s="30"/>
      <c r="E26" s="30"/>
      <c r="F26" s="31">
        <f t="shared" si="0"/>
        <v>0</v>
      </c>
      <c r="G26" s="31">
        <f t="shared" si="1"/>
        <v>0</v>
      </c>
      <c r="H26" s="32"/>
    </row>
    <row r="27" spans="1:8">
      <c r="A27" s="28"/>
      <c r="B27" s="29"/>
      <c r="C27" s="29"/>
      <c r="D27" s="30"/>
      <c r="E27" s="30"/>
      <c r="F27" s="31">
        <f t="shared" si="0"/>
        <v>0</v>
      </c>
      <c r="G27" s="31">
        <f t="shared" si="1"/>
        <v>0</v>
      </c>
      <c r="H27" s="32"/>
    </row>
    <row r="28" spans="1:8">
      <c r="A28" s="28"/>
      <c r="B28" s="29"/>
      <c r="C28" s="29"/>
      <c r="D28" s="30"/>
      <c r="E28" s="30"/>
      <c r="F28" s="31">
        <f t="shared" si="0"/>
        <v>0</v>
      </c>
      <c r="G28" s="31">
        <f t="shared" si="1"/>
        <v>0</v>
      </c>
      <c r="H28" s="32"/>
    </row>
    <row r="29" spans="1:8">
      <c r="A29" s="28"/>
      <c r="B29" s="29"/>
      <c r="C29" s="29"/>
      <c r="D29" s="30"/>
      <c r="E29" s="30"/>
      <c r="F29" s="31">
        <f t="shared" si="0"/>
        <v>0</v>
      </c>
      <c r="G29" s="31">
        <f t="shared" si="1"/>
        <v>0</v>
      </c>
      <c r="H29" s="32"/>
    </row>
    <row r="30" spans="1:8">
      <c r="A30" s="28"/>
      <c r="B30" s="29"/>
      <c r="C30" s="29"/>
      <c r="D30" s="30"/>
      <c r="E30" s="30"/>
      <c r="F30" s="31">
        <f t="shared" si="0"/>
        <v>0</v>
      </c>
      <c r="G30" s="31">
        <f t="shared" si="1"/>
        <v>0</v>
      </c>
      <c r="H30" s="32"/>
    </row>
    <row r="31" spans="1:8">
      <c r="A31" s="28"/>
      <c r="B31" s="29"/>
      <c r="C31" s="29"/>
      <c r="D31" s="30"/>
      <c r="E31" s="30"/>
      <c r="F31" s="31">
        <f t="shared" si="0"/>
        <v>0</v>
      </c>
      <c r="G31" s="31">
        <f t="shared" si="1"/>
        <v>0</v>
      </c>
      <c r="H31" s="32"/>
    </row>
    <row r="32" spans="1:8">
      <c r="A32" s="28"/>
      <c r="B32" s="29"/>
      <c r="C32" s="29"/>
      <c r="D32" s="30"/>
      <c r="E32" s="30"/>
      <c r="F32" s="31">
        <f t="shared" si="0"/>
        <v>0</v>
      </c>
      <c r="G32" s="31">
        <f t="shared" si="1"/>
        <v>0</v>
      </c>
      <c r="H32" s="32"/>
    </row>
    <row r="33" spans="1:8">
      <c r="A33" s="28"/>
      <c r="B33" s="29"/>
      <c r="C33" s="29"/>
      <c r="D33" s="30"/>
      <c r="E33" s="30"/>
      <c r="F33" s="31">
        <f t="shared" si="0"/>
        <v>0</v>
      </c>
      <c r="G33" s="31">
        <f t="shared" si="1"/>
        <v>0</v>
      </c>
      <c r="H33" s="32"/>
    </row>
    <row r="34" spans="1:8">
      <c r="A34" s="28"/>
      <c r="B34" s="29"/>
      <c r="C34" s="29"/>
      <c r="D34" s="30"/>
      <c r="E34" s="30"/>
      <c r="F34" s="31">
        <f t="shared" si="0"/>
        <v>0</v>
      </c>
      <c r="G34" s="31">
        <f t="shared" si="1"/>
        <v>0</v>
      </c>
      <c r="H34" s="32"/>
    </row>
    <row r="35" spans="1:8">
      <c r="A35" s="28"/>
      <c r="B35" s="29"/>
      <c r="C35" s="29"/>
      <c r="D35" s="30"/>
      <c r="E35" s="30"/>
      <c r="F35" s="31">
        <f t="shared" si="0"/>
        <v>0</v>
      </c>
      <c r="G35" s="31">
        <f t="shared" si="1"/>
        <v>0</v>
      </c>
      <c r="H35" s="32"/>
    </row>
    <row r="36" spans="1:8">
      <c r="A36" s="28"/>
      <c r="B36" s="29"/>
      <c r="C36" s="29"/>
      <c r="D36" s="30"/>
      <c r="E36" s="30"/>
      <c r="F36" s="31">
        <f t="shared" si="0"/>
        <v>0</v>
      </c>
      <c r="G36" s="31">
        <f t="shared" si="1"/>
        <v>0</v>
      </c>
      <c r="H36" s="32"/>
    </row>
    <row r="37" spans="1:8">
      <c r="A37" s="28"/>
      <c r="B37" s="29"/>
      <c r="C37" s="29"/>
      <c r="D37" s="30"/>
      <c r="E37" s="30"/>
      <c r="F37" s="31">
        <f t="shared" si="0"/>
        <v>0</v>
      </c>
      <c r="G37" s="31">
        <f t="shared" si="1"/>
        <v>0</v>
      </c>
      <c r="H37" s="32"/>
    </row>
    <row r="38" spans="1:8">
      <c r="A38" s="28"/>
      <c r="B38" s="29"/>
      <c r="C38" s="29"/>
      <c r="D38" s="30"/>
      <c r="E38" s="30"/>
      <c r="F38" s="31">
        <f t="shared" si="0"/>
        <v>0</v>
      </c>
      <c r="G38" s="31">
        <f t="shared" si="1"/>
        <v>0</v>
      </c>
      <c r="H38" s="32"/>
    </row>
    <row r="39" spans="1:8">
      <c r="A39" s="28"/>
      <c r="B39" s="29"/>
      <c r="C39" s="29"/>
      <c r="D39" s="30"/>
      <c r="E39" s="30"/>
      <c r="F39" s="31">
        <f t="shared" si="0"/>
        <v>0</v>
      </c>
      <c r="G39" s="31">
        <f t="shared" si="1"/>
        <v>0</v>
      </c>
      <c r="H39" s="32"/>
    </row>
    <row r="40" spans="1:8">
      <c r="A40" s="28"/>
      <c r="B40" s="29"/>
      <c r="C40" s="29"/>
      <c r="D40" s="30"/>
      <c r="E40" s="30"/>
      <c r="F40" s="31">
        <f t="shared" si="0"/>
        <v>0</v>
      </c>
      <c r="G40" s="31">
        <f t="shared" si="1"/>
        <v>0</v>
      </c>
      <c r="H40" s="32"/>
    </row>
    <row r="41" spans="1:8">
      <c r="A41" s="28"/>
      <c r="B41" s="29"/>
      <c r="C41" s="29"/>
      <c r="D41" s="30"/>
      <c r="E41" s="30"/>
      <c r="F41" s="31">
        <f t="shared" si="0"/>
        <v>0</v>
      </c>
      <c r="G41" s="31">
        <f t="shared" si="1"/>
        <v>0</v>
      </c>
      <c r="H41" s="32"/>
    </row>
    <row r="42" spans="1:8">
      <c r="A42" s="28"/>
      <c r="B42" s="29"/>
      <c r="C42" s="29"/>
      <c r="D42" s="30"/>
      <c r="E42" s="30"/>
      <c r="F42" s="31">
        <f t="shared" ref="F42:F73" si="2">IF(OR(C42="",D42=""),0,IF(C42="Military Caregiver",0,D42))</f>
        <v>0</v>
      </c>
      <c r="G42" s="31">
        <f t="shared" ref="G42:G73" si="3">IF(OR(C42="",D42=""),0,D42)</f>
        <v>0</v>
      </c>
      <c r="H42" s="32"/>
    </row>
    <row r="43" spans="1:8">
      <c r="A43" s="28"/>
      <c r="B43" s="29"/>
      <c r="C43" s="29"/>
      <c r="D43" s="30"/>
      <c r="E43" s="30"/>
      <c r="F43" s="31">
        <f t="shared" si="2"/>
        <v>0</v>
      </c>
      <c r="G43" s="31">
        <f t="shared" si="3"/>
        <v>0</v>
      </c>
      <c r="H43" s="32"/>
    </row>
    <row r="44" spans="1:8">
      <c r="A44" s="28"/>
      <c r="B44" s="29"/>
      <c r="C44" s="29"/>
      <c r="D44" s="30"/>
      <c r="E44" s="30"/>
      <c r="F44" s="31">
        <f t="shared" si="2"/>
        <v>0</v>
      </c>
      <c r="G44" s="31">
        <f t="shared" si="3"/>
        <v>0</v>
      </c>
      <c r="H44" s="32"/>
    </row>
    <row r="45" spans="1:8">
      <c r="A45" s="28"/>
      <c r="B45" s="29"/>
      <c r="C45" s="29"/>
      <c r="D45" s="30"/>
      <c r="E45" s="30"/>
      <c r="F45" s="31">
        <f t="shared" si="2"/>
        <v>0</v>
      </c>
      <c r="G45" s="31">
        <f t="shared" si="3"/>
        <v>0</v>
      </c>
      <c r="H45" s="32"/>
    </row>
    <row r="46" spans="1:8">
      <c r="A46" s="28"/>
      <c r="B46" s="29"/>
      <c r="C46" s="29"/>
      <c r="D46" s="30"/>
      <c r="E46" s="30"/>
      <c r="F46" s="31">
        <f t="shared" si="2"/>
        <v>0</v>
      </c>
      <c r="G46" s="31">
        <f t="shared" si="3"/>
        <v>0</v>
      </c>
      <c r="H46" s="32"/>
    </row>
    <row r="47" spans="1:8">
      <c r="A47" s="28"/>
      <c r="B47" s="29"/>
      <c r="C47" s="29"/>
      <c r="D47" s="30"/>
      <c r="E47" s="30"/>
      <c r="F47" s="31">
        <f t="shared" si="2"/>
        <v>0</v>
      </c>
      <c r="G47" s="31">
        <f t="shared" si="3"/>
        <v>0</v>
      </c>
      <c r="H47" s="32"/>
    </row>
    <row r="48" spans="1:8">
      <c r="A48" s="28"/>
      <c r="B48" s="29"/>
      <c r="C48" s="29"/>
      <c r="D48" s="30"/>
      <c r="E48" s="30"/>
      <c r="F48" s="31">
        <f t="shared" si="2"/>
        <v>0</v>
      </c>
      <c r="G48" s="31">
        <f t="shared" si="3"/>
        <v>0</v>
      </c>
      <c r="H48" s="32"/>
    </row>
    <row r="49" spans="1:8">
      <c r="A49" s="28"/>
      <c r="B49" s="29"/>
      <c r="C49" s="29"/>
      <c r="D49" s="30"/>
      <c r="E49" s="30"/>
      <c r="F49" s="31">
        <f t="shared" si="2"/>
        <v>0</v>
      </c>
      <c r="G49" s="31">
        <f t="shared" si="3"/>
        <v>0</v>
      </c>
      <c r="H49" s="32"/>
    </row>
    <row r="50" spans="1:8">
      <c r="A50" s="28"/>
      <c r="B50" s="29"/>
      <c r="C50" s="29"/>
      <c r="D50" s="30"/>
      <c r="E50" s="30"/>
      <c r="F50" s="31">
        <f t="shared" si="2"/>
        <v>0</v>
      </c>
      <c r="G50" s="31">
        <f t="shared" si="3"/>
        <v>0</v>
      </c>
      <c r="H50" s="32"/>
    </row>
    <row r="51" spans="1:8">
      <c r="A51" s="28"/>
      <c r="B51" s="29"/>
      <c r="C51" s="29"/>
      <c r="D51" s="30"/>
      <c r="E51" s="30"/>
      <c r="F51" s="31">
        <f t="shared" si="2"/>
        <v>0</v>
      </c>
      <c r="G51" s="31">
        <f t="shared" si="3"/>
        <v>0</v>
      </c>
      <c r="H51" s="32"/>
    </row>
    <row r="52" spans="1:8">
      <c r="A52" s="28"/>
      <c r="B52" s="29"/>
      <c r="C52" s="29"/>
      <c r="D52" s="30"/>
      <c r="E52" s="30"/>
      <c r="F52" s="31">
        <f t="shared" si="2"/>
        <v>0</v>
      </c>
      <c r="G52" s="31">
        <f t="shared" si="3"/>
        <v>0</v>
      </c>
      <c r="H52" s="32"/>
    </row>
    <row r="53" spans="1:8">
      <c r="A53" s="28"/>
      <c r="B53" s="29"/>
      <c r="C53" s="29"/>
      <c r="D53" s="30"/>
      <c r="E53" s="30"/>
      <c r="F53" s="31">
        <f t="shared" si="2"/>
        <v>0</v>
      </c>
      <c r="G53" s="31">
        <f t="shared" si="3"/>
        <v>0</v>
      </c>
      <c r="H53" s="32"/>
    </row>
    <row r="54" spans="1:8">
      <c r="A54" s="28"/>
      <c r="B54" s="29"/>
      <c r="C54" s="29"/>
      <c r="D54" s="30"/>
      <c r="E54" s="30"/>
      <c r="F54" s="31">
        <f t="shared" si="2"/>
        <v>0</v>
      </c>
      <c r="G54" s="31">
        <f t="shared" si="3"/>
        <v>0</v>
      </c>
      <c r="H54" s="32"/>
    </row>
    <row r="55" spans="1:8">
      <c r="A55" s="28"/>
      <c r="B55" s="29"/>
      <c r="C55" s="29"/>
      <c r="D55" s="30"/>
      <c r="E55" s="30"/>
      <c r="F55" s="31">
        <f t="shared" si="2"/>
        <v>0</v>
      </c>
      <c r="G55" s="31">
        <f t="shared" si="3"/>
        <v>0</v>
      </c>
      <c r="H55" s="32"/>
    </row>
    <row r="56" spans="1:8">
      <c r="A56" s="28"/>
      <c r="B56" s="29"/>
      <c r="C56" s="29"/>
      <c r="D56" s="30"/>
      <c r="E56" s="30"/>
      <c r="F56" s="31">
        <f t="shared" si="2"/>
        <v>0</v>
      </c>
      <c r="G56" s="31">
        <f t="shared" si="3"/>
        <v>0</v>
      </c>
      <c r="H56" s="32"/>
    </row>
    <row r="57" spans="1:8">
      <c r="A57" s="28"/>
      <c r="B57" s="29"/>
      <c r="C57" s="29"/>
      <c r="D57" s="30"/>
      <c r="E57" s="30"/>
      <c r="F57" s="31">
        <f t="shared" si="2"/>
        <v>0</v>
      </c>
      <c r="G57" s="31">
        <f t="shared" si="3"/>
        <v>0</v>
      </c>
      <c r="H57" s="32"/>
    </row>
    <row r="58" spans="1:8">
      <c r="A58" s="28"/>
      <c r="B58" s="29"/>
      <c r="C58" s="29"/>
      <c r="D58" s="30"/>
      <c r="E58" s="30"/>
      <c r="F58" s="31">
        <f t="shared" si="2"/>
        <v>0</v>
      </c>
      <c r="G58" s="31">
        <f t="shared" si="3"/>
        <v>0</v>
      </c>
      <c r="H58" s="32"/>
    </row>
    <row r="59" spans="1:8">
      <c r="A59" s="28"/>
      <c r="B59" s="29"/>
      <c r="C59" s="29"/>
      <c r="D59" s="30"/>
      <c r="E59" s="30"/>
      <c r="F59" s="31">
        <f t="shared" si="2"/>
        <v>0</v>
      </c>
      <c r="G59" s="31">
        <f t="shared" si="3"/>
        <v>0</v>
      </c>
      <c r="H59" s="32"/>
    </row>
    <row r="60" spans="1:8">
      <c r="A60" s="28"/>
      <c r="B60" s="29"/>
      <c r="C60" s="29"/>
      <c r="D60" s="30"/>
      <c r="E60" s="30"/>
      <c r="F60" s="31">
        <f t="shared" si="2"/>
        <v>0</v>
      </c>
      <c r="G60" s="31">
        <f t="shared" si="3"/>
        <v>0</v>
      </c>
      <c r="H60" s="32"/>
    </row>
    <row r="61" spans="1:8">
      <c r="A61" s="4"/>
      <c r="B61" s="1"/>
      <c r="C61" s="1"/>
      <c r="D61" s="2"/>
      <c r="E61" s="2"/>
      <c r="F61" s="3">
        <f t="shared" si="2"/>
        <v>0</v>
      </c>
      <c r="G61" s="3">
        <f t="shared" si="3"/>
        <v>0</v>
      </c>
      <c r="H61" s="5"/>
    </row>
    <row r="62" spans="1:8">
      <c r="A62" s="4"/>
      <c r="B62" s="1"/>
      <c r="C62" s="1"/>
      <c r="D62" s="2"/>
      <c r="E62" s="2"/>
      <c r="F62" s="3">
        <f t="shared" si="2"/>
        <v>0</v>
      </c>
      <c r="G62" s="3">
        <f t="shared" si="3"/>
        <v>0</v>
      </c>
      <c r="H62" s="5"/>
    </row>
    <row r="63" spans="1:8">
      <c r="A63" s="4"/>
      <c r="B63" s="1"/>
      <c r="C63" s="1"/>
      <c r="D63" s="2"/>
      <c r="E63" s="2"/>
      <c r="F63" s="3">
        <f t="shared" si="2"/>
        <v>0</v>
      </c>
      <c r="G63" s="3">
        <f t="shared" si="3"/>
        <v>0</v>
      </c>
      <c r="H63" s="5"/>
    </row>
    <row r="64" spans="1:8">
      <c r="A64" s="4"/>
      <c r="B64" s="1"/>
      <c r="C64" s="1"/>
      <c r="D64" s="2"/>
      <c r="E64" s="2"/>
      <c r="F64" s="3">
        <f t="shared" si="2"/>
        <v>0</v>
      </c>
      <c r="G64" s="3">
        <f t="shared" si="3"/>
        <v>0</v>
      </c>
      <c r="H64" s="5"/>
    </row>
    <row r="65" spans="1:8">
      <c r="A65" s="4"/>
      <c r="B65" s="1"/>
      <c r="C65" s="1"/>
      <c r="D65" s="2"/>
      <c r="E65" s="2"/>
      <c r="F65" s="3">
        <f t="shared" si="2"/>
        <v>0</v>
      </c>
      <c r="G65" s="3">
        <f t="shared" si="3"/>
        <v>0</v>
      </c>
      <c r="H65" s="5"/>
    </row>
    <row r="66" spans="1:8">
      <c r="A66" s="4"/>
      <c r="B66" s="1"/>
      <c r="C66" s="1"/>
      <c r="D66" s="2"/>
      <c r="E66" s="2"/>
      <c r="F66" s="3">
        <f t="shared" si="2"/>
        <v>0</v>
      </c>
      <c r="G66" s="3">
        <f t="shared" si="3"/>
        <v>0</v>
      </c>
      <c r="H66" s="5"/>
    </row>
    <row r="67" spans="1:8">
      <c r="A67" s="4"/>
      <c r="B67" s="1"/>
      <c r="C67" s="1"/>
      <c r="D67" s="2"/>
      <c r="E67" s="2"/>
      <c r="F67" s="3">
        <f t="shared" si="2"/>
        <v>0</v>
      </c>
      <c r="G67" s="3">
        <f t="shared" si="3"/>
        <v>0</v>
      </c>
      <c r="H67" s="5"/>
    </row>
    <row r="68" spans="1:8">
      <c r="A68" s="4"/>
      <c r="B68" s="1"/>
      <c r="C68" s="1"/>
      <c r="D68" s="2"/>
      <c r="E68" s="2"/>
      <c r="F68" s="3">
        <f t="shared" si="2"/>
        <v>0</v>
      </c>
      <c r="G68" s="3">
        <f t="shared" si="3"/>
        <v>0</v>
      </c>
      <c r="H68" s="5"/>
    </row>
    <row r="69" spans="1:8">
      <c r="A69" s="4"/>
      <c r="B69" s="1"/>
      <c r="C69" s="1"/>
      <c r="D69" s="2"/>
      <c r="E69" s="2"/>
      <c r="F69" s="3">
        <f t="shared" si="2"/>
        <v>0</v>
      </c>
      <c r="G69" s="3">
        <f t="shared" si="3"/>
        <v>0</v>
      </c>
      <c r="H69" s="5"/>
    </row>
    <row r="70" spans="1:8">
      <c r="A70" s="4"/>
      <c r="B70" s="1"/>
      <c r="C70" s="1"/>
      <c r="D70" s="2"/>
      <c r="E70" s="2"/>
      <c r="F70" s="3">
        <f t="shared" si="2"/>
        <v>0</v>
      </c>
      <c r="G70" s="3">
        <f t="shared" si="3"/>
        <v>0</v>
      </c>
      <c r="H70" s="5"/>
    </row>
    <row r="71" spans="1:8">
      <c r="A71" s="4"/>
      <c r="B71" s="1"/>
      <c r="C71" s="1"/>
      <c r="D71" s="2"/>
      <c r="E71" s="2"/>
      <c r="F71" s="3">
        <f t="shared" si="2"/>
        <v>0</v>
      </c>
      <c r="G71" s="3">
        <f t="shared" si="3"/>
        <v>0</v>
      </c>
      <c r="H71" s="5"/>
    </row>
    <row r="72" spans="1:8">
      <c r="A72" s="4"/>
      <c r="B72" s="1"/>
      <c r="C72" s="1"/>
      <c r="D72" s="2"/>
      <c r="E72" s="2"/>
      <c r="F72" s="3">
        <f t="shared" si="2"/>
        <v>0</v>
      </c>
      <c r="G72" s="3">
        <f t="shared" si="3"/>
        <v>0</v>
      </c>
      <c r="H72" s="5"/>
    </row>
    <row r="73" spans="1:8">
      <c r="A73" s="4"/>
      <c r="B73" s="1"/>
      <c r="C73" s="1"/>
      <c r="D73" s="2"/>
      <c r="E73" s="2"/>
      <c r="F73" s="3">
        <f t="shared" si="2"/>
        <v>0</v>
      </c>
      <c r="G73" s="3">
        <f t="shared" si="3"/>
        <v>0</v>
      </c>
      <c r="H73" s="5"/>
    </row>
    <row r="74" spans="1:8">
      <c r="A74" s="4"/>
      <c r="B74" s="1"/>
      <c r="C74" s="1"/>
      <c r="D74" s="2"/>
      <c r="E74" s="2"/>
      <c r="F74" s="3">
        <f t="shared" ref="F74:F105" si="4">IF(OR(C74="",D74=""),0,IF(C74="Military Caregiver",0,D74))</f>
        <v>0</v>
      </c>
      <c r="G74" s="3">
        <f t="shared" ref="G74:G105" si="5">IF(OR(C74="",D74=""),0,D74)</f>
        <v>0</v>
      </c>
      <c r="H74" s="5"/>
    </row>
    <row r="75" spans="1:8">
      <c r="A75" s="4"/>
      <c r="B75" s="1"/>
      <c r="C75" s="1"/>
      <c r="D75" s="2"/>
      <c r="E75" s="2"/>
      <c r="F75" s="3">
        <f t="shared" si="4"/>
        <v>0</v>
      </c>
      <c r="G75" s="3">
        <f t="shared" si="5"/>
        <v>0</v>
      </c>
      <c r="H75" s="5"/>
    </row>
    <row r="76" spans="1:8">
      <c r="A76" s="4"/>
      <c r="B76" s="1"/>
      <c r="C76" s="1"/>
      <c r="D76" s="2"/>
      <c r="E76" s="2"/>
      <c r="F76" s="3">
        <f t="shared" si="4"/>
        <v>0</v>
      </c>
      <c r="G76" s="3">
        <f t="shared" si="5"/>
        <v>0</v>
      </c>
      <c r="H76" s="5"/>
    </row>
    <row r="77" spans="1:8">
      <c r="A77" s="4"/>
      <c r="B77" s="1"/>
      <c r="C77" s="1"/>
      <c r="D77" s="2"/>
      <c r="E77" s="2"/>
      <c r="F77" s="3">
        <f t="shared" si="4"/>
        <v>0</v>
      </c>
      <c r="G77" s="3">
        <f t="shared" si="5"/>
        <v>0</v>
      </c>
      <c r="H77" s="5"/>
    </row>
    <row r="78" spans="1:8">
      <c r="A78" s="4"/>
      <c r="B78" s="1"/>
      <c r="C78" s="1"/>
      <c r="D78" s="2"/>
      <c r="E78" s="2"/>
      <c r="F78" s="3">
        <f t="shared" si="4"/>
        <v>0</v>
      </c>
      <c r="G78" s="3">
        <f t="shared" si="5"/>
        <v>0</v>
      </c>
      <c r="H78" s="5"/>
    </row>
    <row r="79" spans="1:8">
      <c r="A79" s="4"/>
      <c r="B79" s="1"/>
      <c r="C79" s="1"/>
      <c r="D79" s="2"/>
      <c r="E79" s="2"/>
      <c r="F79" s="3">
        <f t="shared" si="4"/>
        <v>0</v>
      </c>
      <c r="G79" s="3">
        <f t="shared" si="5"/>
        <v>0</v>
      </c>
      <c r="H79" s="5"/>
    </row>
    <row r="80" spans="1:8">
      <c r="A80" s="4"/>
      <c r="B80" s="1"/>
      <c r="C80" s="1"/>
      <c r="D80" s="2"/>
      <c r="E80" s="2"/>
      <c r="F80" s="3">
        <f t="shared" si="4"/>
        <v>0</v>
      </c>
      <c r="G80" s="3">
        <f t="shared" si="5"/>
        <v>0</v>
      </c>
      <c r="H80" s="5"/>
    </row>
    <row r="81" spans="1:8">
      <c r="A81" s="4"/>
      <c r="B81" s="1"/>
      <c r="C81" s="1"/>
      <c r="D81" s="2"/>
      <c r="E81" s="2"/>
      <c r="F81" s="3">
        <f t="shared" si="4"/>
        <v>0</v>
      </c>
      <c r="G81" s="3">
        <f t="shared" si="5"/>
        <v>0</v>
      </c>
      <c r="H81" s="5"/>
    </row>
    <row r="82" spans="1:8">
      <c r="A82" s="4"/>
      <c r="B82" s="1"/>
      <c r="C82" s="1"/>
      <c r="D82" s="2"/>
      <c r="E82" s="2"/>
      <c r="F82" s="3">
        <f t="shared" si="4"/>
        <v>0</v>
      </c>
      <c r="G82" s="3">
        <f t="shared" si="5"/>
        <v>0</v>
      </c>
      <c r="H82" s="5"/>
    </row>
    <row r="83" spans="1:8">
      <c r="A83" s="4"/>
      <c r="B83" s="1"/>
      <c r="C83" s="1"/>
      <c r="D83" s="2"/>
      <c r="E83" s="2"/>
      <c r="F83" s="3">
        <f t="shared" si="4"/>
        <v>0</v>
      </c>
      <c r="G83" s="3">
        <f t="shared" si="5"/>
        <v>0</v>
      </c>
      <c r="H83" s="5"/>
    </row>
    <row r="84" spans="1:8">
      <c r="A84" s="4"/>
      <c r="B84" s="1"/>
      <c r="C84" s="1"/>
      <c r="D84" s="2"/>
      <c r="E84" s="2"/>
      <c r="F84" s="3">
        <f t="shared" si="4"/>
        <v>0</v>
      </c>
      <c r="G84" s="3">
        <f t="shared" si="5"/>
        <v>0</v>
      </c>
      <c r="H84" s="5"/>
    </row>
    <row r="85" spans="1:8">
      <c r="A85" s="4"/>
      <c r="B85" s="1"/>
      <c r="C85" s="1"/>
      <c r="D85" s="2"/>
      <c r="E85" s="2"/>
      <c r="F85" s="3">
        <f t="shared" si="4"/>
        <v>0</v>
      </c>
      <c r="G85" s="3">
        <f t="shared" si="5"/>
        <v>0</v>
      </c>
      <c r="H85" s="5"/>
    </row>
    <row r="86" spans="1:8">
      <c r="A86" s="4"/>
      <c r="B86" s="1"/>
      <c r="C86" s="1"/>
      <c r="D86" s="2"/>
      <c r="E86" s="2"/>
      <c r="F86" s="3">
        <f t="shared" si="4"/>
        <v>0</v>
      </c>
      <c r="G86" s="3">
        <f t="shared" si="5"/>
        <v>0</v>
      </c>
      <c r="H86" s="5"/>
    </row>
    <row r="87" spans="1:8">
      <c r="A87" s="4"/>
      <c r="B87" s="1"/>
      <c r="C87" s="1"/>
      <c r="D87" s="2"/>
      <c r="E87" s="2"/>
      <c r="F87" s="3">
        <f t="shared" si="4"/>
        <v>0</v>
      </c>
      <c r="G87" s="3">
        <f t="shared" si="5"/>
        <v>0</v>
      </c>
      <c r="H87" s="5"/>
    </row>
    <row r="88" spans="1:8">
      <c r="A88" s="4"/>
      <c r="B88" s="1"/>
      <c r="C88" s="1"/>
      <c r="D88" s="2"/>
      <c r="E88" s="2"/>
      <c r="F88" s="3">
        <f t="shared" si="4"/>
        <v>0</v>
      </c>
      <c r="G88" s="3">
        <f t="shared" si="5"/>
        <v>0</v>
      </c>
      <c r="H88" s="5"/>
    </row>
    <row r="89" spans="1:8">
      <c r="A89" s="4"/>
      <c r="B89" s="1"/>
      <c r="C89" s="1"/>
      <c r="D89" s="2"/>
      <c r="E89" s="2"/>
      <c r="F89" s="3">
        <f t="shared" si="4"/>
        <v>0</v>
      </c>
      <c r="G89" s="3">
        <f t="shared" si="5"/>
        <v>0</v>
      </c>
      <c r="H89" s="5"/>
    </row>
    <row r="90" spans="1:8">
      <c r="A90" s="4"/>
      <c r="B90" s="1"/>
      <c r="C90" s="1"/>
      <c r="D90" s="2"/>
      <c r="E90" s="2"/>
      <c r="F90" s="3">
        <f t="shared" si="4"/>
        <v>0</v>
      </c>
      <c r="G90" s="3">
        <f t="shared" si="5"/>
        <v>0</v>
      </c>
      <c r="H90" s="5"/>
    </row>
    <row r="91" spans="1:8">
      <c r="A91" s="4"/>
      <c r="B91" s="1"/>
      <c r="C91" s="1"/>
      <c r="D91" s="2"/>
      <c r="E91" s="2"/>
      <c r="F91" s="3">
        <f t="shared" si="4"/>
        <v>0</v>
      </c>
      <c r="G91" s="3">
        <f t="shared" si="5"/>
        <v>0</v>
      </c>
      <c r="H91" s="5"/>
    </row>
    <row r="92" spans="1:8">
      <c r="A92" s="4"/>
      <c r="B92" s="1"/>
      <c r="C92" s="1"/>
      <c r="D92" s="2"/>
      <c r="E92" s="2"/>
      <c r="F92" s="3">
        <f t="shared" si="4"/>
        <v>0</v>
      </c>
      <c r="G92" s="3">
        <f t="shared" si="5"/>
        <v>0</v>
      </c>
      <c r="H92" s="5"/>
    </row>
    <row r="93" spans="1:8">
      <c r="A93" s="4"/>
      <c r="B93" s="1"/>
      <c r="C93" s="1"/>
      <c r="D93" s="2"/>
      <c r="E93" s="2"/>
      <c r="F93" s="3">
        <f t="shared" si="4"/>
        <v>0</v>
      </c>
      <c r="G93" s="3">
        <f t="shared" si="5"/>
        <v>0</v>
      </c>
      <c r="H93" s="5"/>
    </row>
    <row r="94" spans="1:8">
      <c r="A94" s="4"/>
      <c r="B94" s="1"/>
      <c r="C94" s="1"/>
      <c r="D94" s="2"/>
      <c r="E94" s="2"/>
      <c r="F94" s="3">
        <f t="shared" si="4"/>
        <v>0</v>
      </c>
      <c r="G94" s="3">
        <f t="shared" si="5"/>
        <v>0</v>
      </c>
      <c r="H94" s="5"/>
    </row>
    <row r="95" spans="1:8">
      <c r="A95" s="4"/>
      <c r="B95" s="1"/>
      <c r="C95" s="1"/>
      <c r="D95" s="2"/>
      <c r="E95" s="2"/>
      <c r="F95" s="3">
        <f t="shared" si="4"/>
        <v>0</v>
      </c>
      <c r="G95" s="3">
        <f t="shared" si="5"/>
        <v>0</v>
      </c>
      <c r="H95" s="5"/>
    </row>
    <row r="96" spans="1:8">
      <c r="A96" s="4"/>
      <c r="B96" s="1"/>
      <c r="C96" s="1"/>
      <c r="D96" s="2"/>
      <c r="E96" s="2"/>
      <c r="F96" s="3">
        <f t="shared" si="4"/>
        <v>0</v>
      </c>
      <c r="G96" s="3">
        <f t="shared" si="5"/>
        <v>0</v>
      </c>
      <c r="H96" s="5"/>
    </row>
    <row r="97" spans="1:8">
      <c r="A97" s="4"/>
      <c r="B97" s="1"/>
      <c r="C97" s="1"/>
      <c r="D97" s="2"/>
      <c r="E97" s="2"/>
      <c r="F97" s="3">
        <f t="shared" si="4"/>
        <v>0</v>
      </c>
      <c r="G97" s="3">
        <f t="shared" si="5"/>
        <v>0</v>
      </c>
      <c r="H97" s="5"/>
    </row>
    <row r="98" spans="1:8">
      <c r="A98" s="4"/>
      <c r="B98" s="1"/>
      <c r="C98" s="1"/>
      <c r="D98" s="2"/>
      <c r="E98" s="2"/>
      <c r="F98" s="3">
        <f t="shared" si="4"/>
        <v>0</v>
      </c>
      <c r="G98" s="3">
        <f t="shared" si="5"/>
        <v>0</v>
      </c>
      <c r="H98" s="5"/>
    </row>
    <row r="99" spans="1:8">
      <c r="A99" s="4"/>
      <c r="B99" s="1"/>
      <c r="C99" s="1"/>
      <c r="D99" s="2"/>
      <c r="E99" s="2"/>
      <c r="F99" s="3">
        <f t="shared" si="4"/>
        <v>0</v>
      </c>
      <c r="G99" s="3">
        <f t="shared" si="5"/>
        <v>0</v>
      </c>
      <c r="H99" s="5"/>
    </row>
    <row r="100" spans="1:8">
      <c r="A100" s="4"/>
      <c r="B100" s="1"/>
      <c r="C100" s="1"/>
      <c r="D100" s="2"/>
      <c r="E100" s="2"/>
      <c r="F100" s="3">
        <f t="shared" si="4"/>
        <v>0</v>
      </c>
      <c r="G100" s="3">
        <f t="shared" si="5"/>
        <v>0</v>
      </c>
      <c r="H100" s="5"/>
    </row>
    <row r="101" spans="1:8">
      <c r="A101" s="4"/>
      <c r="B101" s="1"/>
      <c r="C101" s="1"/>
      <c r="D101" s="2"/>
      <c r="E101" s="2"/>
      <c r="F101" s="3">
        <f t="shared" si="4"/>
        <v>0</v>
      </c>
      <c r="G101" s="3">
        <f t="shared" si="5"/>
        <v>0</v>
      </c>
      <c r="H101" s="5"/>
    </row>
    <row r="102" spans="1:8">
      <c r="A102" s="4"/>
      <c r="B102" s="1"/>
      <c r="C102" s="1"/>
      <c r="D102" s="2"/>
      <c r="E102" s="2"/>
      <c r="F102" s="3">
        <f t="shared" si="4"/>
        <v>0</v>
      </c>
      <c r="G102" s="3">
        <f t="shared" si="5"/>
        <v>0</v>
      </c>
      <c r="H102" s="5"/>
    </row>
    <row r="103" spans="1:8">
      <c r="A103" s="4"/>
      <c r="B103" s="1"/>
      <c r="C103" s="1"/>
      <c r="D103" s="2"/>
      <c r="E103" s="2"/>
      <c r="F103" s="3">
        <f t="shared" si="4"/>
        <v>0</v>
      </c>
      <c r="G103" s="3">
        <f t="shared" si="5"/>
        <v>0</v>
      </c>
      <c r="H103" s="5"/>
    </row>
    <row r="104" spans="1:8">
      <c r="A104" s="4"/>
      <c r="B104" s="1"/>
      <c r="C104" s="1"/>
      <c r="D104" s="2"/>
      <c r="E104" s="2"/>
      <c r="F104" s="3">
        <f t="shared" si="4"/>
        <v>0</v>
      </c>
      <c r="G104" s="3">
        <f t="shared" si="5"/>
        <v>0</v>
      </c>
      <c r="H104" s="5"/>
    </row>
    <row r="105" spans="1:8">
      <c r="A105" s="4"/>
      <c r="B105" s="1"/>
      <c r="C105" s="1"/>
      <c r="D105" s="2"/>
      <c r="E105" s="2"/>
      <c r="F105" s="3">
        <f t="shared" si="4"/>
        <v>0</v>
      </c>
      <c r="G105" s="3">
        <f t="shared" si="5"/>
        <v>0</v>
      </c>
      <c r="H105" s="5"/>
    </row>
    <row r="106" spans="1:8">
      <c r="A106" s="4"/>
      <c r="B106" s="1"/>
      <c r="C106" s="1"/>
      <c r="D106" s="2"/>
      <c r="E106" s="2"/>
      <c r="F106" s="3">
        <f t="shared" ref="F106:F137" si="6">IF(OR(C106="",D106=""),0,IF(C106="Military Caregiver",0,D106))</f>
        <v>0</v>
      </c>
      <c r="G106" s="3">
        <f t="shared" ref="G106:G137" si="7">IF(OR(C106="",D106=""),0,D106)</f>
        <v>0</v>
      </c>
      <c r="H106" s="5"/>
    </row>
    <row r="107" spans="1:8">
      <c r="A107" s="4"/>
      <c r="B107" s="1"/>
      <c r="C107" s="1"/>
      <c r="D107" s="2"/>
      <c r="E107" s="2"/>
      <c r="F107" s="3">
        <f t="shared" si="6"/>
        <v>0</v>
      </c>
      <c r="G107" s="3">
        <f t="shared" si="7"/>
        <v>0</v>
      </c>
      <c r="H107" s="5"/>
    </row>
    <row r="108" spans="1:8">
      <c r="A108" s="4"/>
      <c r="B108" s="1"/>
      <c r="C108" s="1"/>
      <c r="D108" s="2"/>
      <c r="E108" s="2"/>
      <c r="F108" s="3">
        <f t="shared" si="6"/>
        <v>0</v>
      </c>
      <c r="G108" s="3">
        <f t="shared" si="7"/>
        <v>0</v>
      </c>
      <c r="H108" s="5"/>
    </row>
    <row r="109" spans="1:8">
      <c r="A109" s="4"/>
      <c r="B109" s="1"/>
      <c r="C109" s="1"/>
      <c r="D109" s="2"/>
      <c r="E109" s="2"/>
      <c r="F109" s="3">
        <f t="shared" si="6"/>
        <v>0</v>
      </c>
      <c r="G109" s="3">
        <f t="shared" si="7"/>
        <v>0</v>
      </c>
      <c r="H109" s="5"/>
    </row>
    <row r="110" spans="1:8">
      <c r="A110" s="4"/>
      <c r="B110" s="1"/>
      <c r="C110" s="1"/>
      <c r="D110" s="2"/>
      <c r="E110" s="2"/>
      <c r="F110" s="3">
        <f t="shared" si="6"/>
        <v>0</v>
      </c>
      <c r="G110" s="3">
        <f t="shared" si="7"/>
        <v>0</v>
      </c>
      <c r="H110" s="5"/>
    </row>
    <row r="111" spans="1:8">
      <c r="A111" s="4"/>
      <c r="B111" s="1"/>
      <c r="C111" s="1"/>
      <c r="D111" s="2"/>
      <c r="E111" s="2"/>
      <c r="F111" s="3">
        <f t="shared" si="6"/>
        <v>0</v>
      </c>
      <c r="G111" s="3">
        <f t="shared" si="7"/>
        <v>0</v>
      </c>
      <c r="H111" s="5"/>
    </row>
    <row r="112" spans="1:8">
      <c r="A112" s="4"/>
      <c r="B112" s="1"/>
      <c r="C112" s="1"/>
      <c r="D112" s="2"/>
      <c r="E112" s="2"/>
      <c r="F112" s="3">
        <f t="shared" si="6"/>
        <v>0</v>
      </c>
      <c r="G112" s="3">
        <f t="shared" si="7"/>
        <v>0</v>
      </c>
      <c r="H112" s="5"/>
    </row>
    <row r="113" spans="1:8">
      <c r="A113" s="4"/>
      <c r="B113" s="1"/>
      <c r="C113" s="1"/>
      <c r="D113" s="2"/>
      <c r="E113" s="2"/>
      <c r="F113" s="3">
        <f t="shared" si="6"/>
        <v>0</v>
      </c>
      <c r="G113" s="3">
        <f t="shared" si="7"/>
        <v>0</v>
      </c>
      <c r="H113" s="5"/>
    </row>
    <row r="114" spans="1:8">
      <c r="A114" s="4"/>
      <c r="B114" s="1"/>
      <c r="C114" s="1"/>
      <c r="D114" s="2"/>
      <c r="E114" s="2"/>
      <c r="F114" s="3">
        <f t="shared" si="6"/>
        <v>0</v>
      </c>
      <c r="G114" s="3">
        <f t="shared" si="7"/>
        <v>0</v>
      </c>
      <c r="H114" s="5"/>
    </row>
    <row r="115" spans="1:8">
      <c r="A115" s="4"/>
      <c r="B115" s="1"/>
      <c r="C115" s="1"/>
      <c r="D115" s="2"/>
      <c r="E115" s="2"/>
      <c r="F115" s="3">
        <f t="shared" si="6"/>
        <v>0</v>
      </c>
      <c r="G115" s="3">
        <f t="shared" si="7"/>
        <v>0</v>
      </c>
      <c r="H115" s="5"/>
    </row>
    <row r="116" spans="1:8">
      <c r="A116" s="4"/>
      <c r="B116" s="1"/>
      <c r="C116" s="1"/>
      <c r="D116" s="2"/>
      <c r="E116" s="2"/>
      <c r="F116" s="3">
        <f t="shared" si="6"/>
        <v>0</v>
      </c>
      <c r="G116" s="3">
        <f t="shared" si="7"/>
        <v>0</v>
      </c>
      <c r="H116" s="5"/>
    </row>
    <row r="117" spans="1:8">
      <c r="A117" s="4"/>
      <c r="B117" s="1"/>
      <c r="C117" s="1"/>
      <c r="D117" s="2"/>
      <c r="E117" s="2"/>
      <c r="F117" s="3">
        <f t="shared" si="6"/>
        <v>0</v>
      </c>
      <c r="G117" s="3">
        <f t="shared" si="7"/>
        <v>0</v>
      </c>
      <c r="H117" s="5"/>
    </row>
    <row r="118" spans="1:8">
      <c r="A118" s="4"/>
      <c r="B118" s="1"/>
      <c r="C118" s="1"/>
      <c r="D118" s="2"/>
      <c r="E118" s="2"/>
      <c r="F118" s="3">
        <f t="shared" si="6"/>
        <v>0</v>
      </c>
      <c r="G118" s="3">
        <f t="shared" si="7"/>
        <v>0</v>
      </c>
      <c r="H118" s="5"/>
    </row>
    <row r="119" spans="1:8">
      <c r="A119" s="4"/>
      <c r="B119" s="1"/>
      <c r="C119" s="1"/>
      <c r="D119" s="2"/>
      <c r="E119" s="2"/>
      <c r="F119" s="3">
        <f t="shared" si="6"/>
        <v>0</v>
      </c>
      <c r="G119" s="3">
        <f t="shared" si="7"/>
        <v>0</v>
      </c>
      <c r="H119" s="5"/>
    </row>
    <row r="120" spans="1:8">
      <c r="A120" s="4"/>
      <c r="B120" s="1"/>
      <c r="C120" s="1"/>
      <c r="D120" s="2"/>
      <c r="E120" s="2"/>
      <c r="F120" s="3">
        <f t="shared" si="6"/>
        <v>0</v>
      </c>
      <c r="G120" s="3">
        <f t="shared" si="7"/>
        <v>0</v>
      </c>
      <c r="H120" s="5"/>
    </row>
    <row r="121" spans="1:8">
      <c r="A121" s="4"/>
      <c r="B121" s="1"/>
      <c r="C121" s="1"/>
      <c r="D121" s="2"/>
      <c r="E121" s="2"/>
      <c r="F121" s="3">
        <f t="shared" si="6"/>
        <v>0</v>
      </c>
      <c r="G121" s="3">
        <f t="shared" si="7"/>
        <v>0</v>
      </c>
      <c r="H121" s="5"/>
    </row>
    <row r="122" spans="1:8">
      <c r="A122" s="4"/>
      <c r="B122" s="1"/>
      <c r="C122" s="1"/>
      <c r="D122" s="2"/>
      <c r="E122" s="2"/>
      <c r="F122" s="3">
        <f t="shared" si="6"/>
        <v>0</v>
      </c>
      <c r="G122" s="3">
        <f t="shared" si="7"/>
        <v>0</v>
      </c>
      <c r="H122" s="5"/>
    </row>
    <row r="123" spans="1:8">
      <c r="A123" s="4"/>
      <c r="B123" s="1"/>
      <c r="C123" s="1"/>
      <c r="D123" s="2"/>
      <c r="E123" s="2"/>
      <c r="F123" s="3">
        <f t="shared" si="6"/>
        <v>0</v>
      </c>
      <c r="G123" s="3">
        <f t="shared" si="7"/>
        <v>0</v>
      </c>
      <c r="H123" s="5"/>
    </row>
    <row r="124" spans="1:8">
      <c r="A124" s="4"/>
      <c r="B124" s="1"/>
      <c r="C124" s="1"/>
      <c r="D124" s="2"/>
      <c r="E124" s="2"/>
      <c r="F124" s="3">
        <f t="shared" si="6"/>
        <v>0</v>
      </c>
      <c r="G124" s="3">
        <f t="shared" si="7"/>
        <v>0</v>
      </c>
      <c r="H124" s="5"/>
    </row>
    <row r="125" spans="1:8">
      <c r="A125" s="4"/>
      <c r="B125" s="1"/>
      <c r="C125" s="1"/>
      <c r="D125" s="2"/>
      <c r="E125" s="2"/>
      <c r="F125" s="3">
        <f t="shared" si="6"/>
        <v>0</v>
      </c>
      <c r="G125" s="3">
        <f t="shared" si="7"/>
        <v>0</v>
      </c>
      <c r="H125" s="5"/>
    </row>
    <row r="126" spans="1:8">
      <c r="A126" s="4"/>
      <c r="B126" s="1"/>
      <c r="C126" s="1"/>
      <c r="D126" s="2"/>
      <c r="E126" s="2"/>
      <c r="F126" s="3">
        <f t="shared" si="6"/>
        <v>0</v>
      </c>
      <c r="G126" s="3">
        <f t="shared" si="7"/>
        <v>0</v>
      </c>
      <c r="H126" s="5"/>
    </row>
    <row r="127" spans="1:8">
      <c r="A127" s="4"/>
      <c r="B127" s="1"/>
      <c r="C127" s="1"/>
      <c r="D127" s="2"/>
      <c r="E127" s="2"/>
      <c r="F127" s="3">
        <f t="shared" si="6"/>
        <v>0</v>
      </c>
      <c r="G127" s="3">
        <f t="shared" si="7"/>
        <v>0</v>
      </c>
      <c r="H127" s="5"/>
    </row>
    <row r="128" spans="1:8">
      <c r="A128" s="4"/>
      <c r="B128" s="1"/>
      <c r="C128" s="1"/>
      <c r="D128" s="2"/>
      <c r="E128" s="2"/>
      <c r="F128" s="3">
        <f t="shared" si="6"/>
        <v>0</v>
      </c>
      <c r="G128" s="3">
        <f t="shared" si="7"/>
        <v>0</v>
      </c>
      <c r="H128" s="5"/>
    </row>
    <row r="129" spans="1:8">
      <c r="A129" s="4"/>
      <c r="B129" s="1"/>
      <c r="C129" s="1"/>
      <c r="D129" s="2"/>
      <c r="E129" s="2"/>
      <c r="F129" s="3">
        <f t="shared" si="6"/>
        <v>0</v>
      </c>
      <c r="G129" s="3">
        <f t="shared" si="7"/>
        <v>0</v>
      </c>
      <c r="H129" s="5"/>
    </row>
    <row r="130" spans="1:8">
      <c r="A130" s="4"/>
      <c r="B130" s="1"/>
      <c r="C130" s="1"/>
      <c r="D130" s="2"/>
      <c r="E130" s="2"/>
      <c r="F130" s="3">
        <f t="shared" si="6"/>
        <v>0</v>
      </c>
      <c r="G130" s="3">
        <f t="shared" si="7"/>
        <v>0</v>
      </c>
      <c r="H130" s="5"/>
    </row>
    <row r="131" spans="1:8">
      <c r="A131" s="4"/>
      <c r="B131" s="1"/>
      <c r="C131" s="1"/>
      <c r="D131" s="2"/>
      <c r="E131" s="2"/>
      <c r="F131" s="3">
        <f t="shared" si="6"/>
        <v>0</v>
      </c>
      <c r="G131" s="3">
        <f t="shared" si="7"/>
        <v>0</v>
      </c>
      <c r="H131" s="5"/>
    </row>
    <row r="132" spans="1:8">
      <c r="A132" s="4"/>
      <c r="B132" s="1"/>
      <c r="C132" s="1"/>
      <c r="D132" s="2"/>
      <c r="E132" s="2"/>
      <c r="F132" s="3">
        <f t="shared" si="6"/>
        <v>0</v>
      </c>
      <c r="G132" s="3">
        <f t="shared" si="7"/>
        <v>0</v>
      </c>
      <c r="H132" s="5"/>
    </row>
    <row r="133" spans="1:8">
      <c r="A133" s="4"/>
      <c r="B133" s="1"/>
      <c r="C133" s="1"/>
      <c r="D133" s="2"/>
      <c r="E133" s="2"/>
      <c r="F133" s="3">
        <f t="shared" si="6"/>
        <v>0</v>
      </c>
      <c r="G133" s="3">
        <f t="shared" si="7"/>
        <v>0</v>
      </c>
      <c r="H133" s="5"/>
    </row>
    <row r="134" spans="1:8">
      <c r="A134" s="4"/>
      <c r="B134" s="1"/>
      <c r="C134" s="1"/>
      <c r="D134" s="2"/>
      <c r="E134" s="2"/>
      <c r="F134" s="3">
        <f t="shared" si="6"/>
        <v>0</v>
      </c>
      <c r="G134" s="3">
        <f t="shared" si="7"/>
        <v>0</v>
      </c>
      <c r="H134" s="5"/>
    </row>
    <row r="135" spans="1:8">
      <c r="A135" s="4"/>
      <c r="B135" s="1"/>
      <c r="C135" s="1"/>
      <c r="D135" s="2"/>
      <c r="E135" s="2"/>
      <c r="F135" s="3">
        <f t="shared" si="6"/>
        <v>0</v>
      </c>
      <c r="G135" s="3">
        <f t="shared" si="7"/>
        <v>0</v>
      </c>
      <c r="H135" s="5"/>
    </row>
    <row r="136" spans="1:8">
      <c r="A136" s="4"/>
      <c r="B136" s="1"/>
      <c r="C136" s="1"/>
      <c r="D136" s="2"/>
      <c r="E136" s="2"/>
      <c r="F136" s="3">
        <f t="shared" si="6"/>
        <v>0</v>
      </c>
      <c r="G136" s="3">
        <f t="shared" si="7"/>
        <v>0</v>
      </c>
      <c r="H136" s="5"/>
    </row>
    <row r="137" spans="1:8">
      <c r="A137" s="4"/>
      <c r="B137" s="1"/>
      <c r="C137" s="1"/>
      <c r="D137" s="2"/>
      <c r="E137" s="2"/>
      <c r="F137" s="3">
        <f t="shared" si="6"/>
        <v>0</v>
      </c>
      <c r="G137" s="3">
        <f t="shared" si="7"/>
        <v>0</v>
      </c>
      <c r="H137" s="5"/>
    </row>
    <row r="138" spans="1:8">
      <c r="A138" s="4"/>
      <c r="B138" s="1"/>
      <c r="C138" s="1"/>
      <c r="D138" s="2"/>
      <c r="E138" s="2"/>
      <c r="F138" s="3">
        <f t="shared" ref="F138:F169" si="8">IF(OR(C138="",D138=""),0,IF(C138="Military Caregiver",0,D138))</f>
        <v>0</v>
      </c>
      <c r="G138" s="3">
        <f t="shared" ref="G138:G169" si="9">IF(OR(C138="",D138=""),0,D138)</f>
        <v>0</v>
      </c>
      <c r="H138" s="5"/>
    </row>
    <row r="139" spans="1:8">
      <c r="A139" s="4"/>
      <c r="B139" s="1"/>
      <c r="C139" s="1"/>
      <c r="D139" s="2"/>
      <c r="E139" s="2"/>
      <c r="F139" s="3">
        <f t="shared" si="8"/>
        <v>0</v>
      </c>
      <c r="G139" s="3">
        <f t="shared" si="9"/>
        <v>0</v>
      </c>
      <c r="H139" s="5"/>
    </row>
    <row r="140" spans="1:8">
      <c r="A140" s="4"/>
      <c r="B140" s="1"/>
      <c r="C140" s="1"/>
      <c r="D140" s="2"/>
      <c r="E140" s="2"/>
      <c r="F140" s="3">
        <f t="shared" si="8"/>
        <v>0</v>
      </c>
      <c r="G140" s="3">
        <f t="shared" si="9"/>
        <v>0</v>
      </c>
      <c r="H140" s="5"/>
    </row>
    <row r="141" spans="1:8">
      <c r="A141" s="4"/>
      <c r="B141" s="1"/>
      <c r="C141" s="1"/>
      <c r="D141" s="2"/>
      <c r="E141" s="2"/>
      <c r="F141" s="3">
        <f t="shared" si="8"/>
        <v>0</v>
      </c>
      <c r="G141" s="3">
        <f t="shared" si="9"/>
        <v>0</v>
      </c>
      <c r="H141" s="5"/>
    </row>
    <row r="142" spans="1:8">
      <c r="A142" s="4"/>
      <c r="B142" s="1"/>
      <c r="C142" s="1"/>
      <c r="D142" s="2"/>
      <c r="E142" s="2"/>
      <c r="F142" s="3">
        <f t="shared" si="8"/>
        <v>0</v>
      </c>
      <c r="G142" s="3">
        <f t="shared" si="9"/>
        <v>0</v>
      </c>
      <c r="H142" s="5"/>
    </row>
    <row r="143" spans="1:8">
      <c r="A143" s="4"/>
      <c r="B143" s="1"/>
      <c r="C143" s="1"/>
      <c r="D143" s="2"/>
      <c r="E143" s="2"/>
      <c r="F143" s="3">
        <f t="shared" si="8"/>
        <v>0</v>
      </c>
      <c r="G143" s="3">
        <f t="shared" si="9"/>
        <v>0</v>
      </c>
      <c r="H143" s="5"/>
    </row>
    <row r="144" spans="1:8">
      <c r="A144" s="4"/>
      <c r="B144" s="1"/>
      <c r="C144" s="1"/>
      <c r="D144" s="2"/>
      <c r="E144" s="2"/>
      <c r="F144" s="3">
        <f t="shared" si="8"/>
        <v>0</v>
      </c>
      <c r="G144" s="3">
        <f t="shared" si="9"/>
        <v>0</v>
      </c>
      <c r="H144" s="5"/>
    </row>
    <row r="145" spans="1:8">
      <c r="A145" s="4"/>
      <c r="B145" s="1"/>
      <c r="C145" s="1"/>
      <c r="D145" s="2"/>
      <c r="E145" s="2"/>
      <c r="F145" s="3">
        <f t="shared" si="8"/>
        <v>0</v>
      </c>
      <c r="G145" s="3">
        <f t="shared" si="9"/>
        <v>0</v>
      </c>
      <c r="H145" s="5"/>
    </row>
    <row r="146" spans="1:8">
      <c r="A146" s="4"/>
      <c r="B146" s="1"/>
      <c r="C146" s="1"/>
      <c r="D146" s="2"/>
      <c r="E146" s="2"/>
      <c r="F146" s="3">
        <f t="shared" si="8"/>
        <v>0</v>
      </c>
      <c r="G146" s="3">
        <f t="shared" si="9"/>
        <v>0</v>
      </c>
      <c r="H146" s="5"/>
    </row>
    <row r="147" spans="1:8">
      <c r="A147" s="4"/>
      <c r="B147" s="1"/>
      <c r="C147" s="1"/>
      <c r="D147" s="2"/>
      <c r="E147" s="2"/>
      <c r="F147" s="3">
        <f t="shared" si="8"/>
        <v>0</v>
      </c>
      <c r="G147" s="3">
        <f t="shared" si="9"/>
        <v>0</v>
      </c>
      <c r="H147" s="5"/>
    </row>
    <row r="148" spans="1:8">
      <c r="A148" s="4"/>
      <c r="B148" s="1"/>
      <c r="C148" s="1"/>
      <c r="D148" s="2"/>
      <c r="E148" s="2"/>
      <c r="F148" s="3">
        <f t="shared" si="8"/>
        <v>0</v>
      </c>
      <c r="G148" s="3">
        <f t="shared" si="9"/>
        <v>0</v>
      </c>
      <c r="H148" s="5"/>
    </row>
    <row r="149" spans="1:8">
      <c r="A149" s="4"/>
      <c r="B149" s="1"/>
      <c r="C149" s="1"/>
      <c r="D149" s="2"/>
      <c r="E149" s="2"/>
      <c r="F149" s="3">
        <f t="shared" si="8"/>
        <v>0</v>
      </c>
      <c r="G149" s="3">
        <f t="shared" si="9"/>
        <v>0</v>
      </c>
      <c r="H149" s="5"/>
    </row>
    <row r="150" spans="1:8">
      <c r="A150" s="4"/>
      <c r="B150" s="1"/>
      <c r="C150" s="1"/>
      <c r="D150" s="2"/>
      <c r="E150" s="2"/>
      <c r="F150" s="3">
        <f t="shared" si="8"/>
        <v>0</v>
      </c>
      <c r="G150" s="3">
        <f t="shared" si="9"/>
        <v>0</v>
      </c>
      <c r="H150" s="5"/>
    </row>
    <row r="151" spans="1:8">
      <c r="A151" s="4"/>
      <c r="B151" s="1"/>
      <c r="C151" s="1"/>
      <c r="D151" s="2"/>
      <c r="E151" s="2"/>
      <c r="F151" s="3">
        <f t="shared" si="8"/>
        <v>0</v>
      </c>
      <c r="G151" s="3">
        <f t="shared" si="9"/>
        <v>0</v>
      </c>
      <c r="H151" s="5"/>
    </row>
    <row r="152" spans="1:8">
      <c r="A152" s="4"/>
      <c r="B152" s="1"/>
      <c r="C152" s="1"/>
      <c r="D152" s="2"/>
      <c r="E152" s="2"/>
      <c r="F152" s="3">
        <f t="shared" si="8"/>
        <v>0</v>
      </c>
      <c r="G152" s="3">
        <f t="shared" si="9"/>
        <v>0</v>
      </c>
      <c r="H152" s="5"/>
    </row>
    <row r="153" spans="1:8">
      <c r="A153" s="4"/>
      <c r="B153" s="1"/>
      <c r="C153" s="1"/>
      <c r="D153" s="2"/>
      <c r="E153" s="2"/>
      <c r="F153" s="3">
        <f t="shared" si="8"/>
        <v>0</v>
      </c>
      <c r="G153" s="3">
        <f t="shared" si="9"/>
        <v>0</v>
      </c>
      <c r="H153" s="5"/>
    </row>
    <row r="154" spans="1:8">
      <c r="A154" s="4"/>
      <c r="B154" s="1"/>
      <c r="C154" s="1"/>
      <c r="D154" s="2"/>
      <c r="E154" s="2"/>
      <c r="F154" s="3">
        <f t="shared" si="8"/>
        <v>0</v>
      </c>
      <c r="G154" s="3">
        <f t="shared" si="9"/>
        <v>0</v>
      </c>
      <c r="H154" s="5"/>
    </row>
    <row r="155" spans="1:8">
      <c r="A155" s="4"/>
      <c r="B155" s="1"/>
      <c r="C155" s="1"/>
      <c r="D155" s="2"/>
      <c r="E155" s="2"/>
      <c r="F155" s="3">
        <f t="shared" si="8"/>
        <v>0</v>
      </c>
      <c r="G155" s="3">
        <f t="shared" si="9"/>
        <v>0</v>
      </c>
      <c r="H155" s="5"/>
    </row>
    <row r="156" spans="1:8">
      <c r="A156" s="4"/>
      <c r="B156" s="1"/>
      <c r="C156" s="1"/>
      <c r="D156" s="2"/>
      <c r="E156" s="2"/>
      <c r="F156" s="3">
        <f t="shared" si="8"/>
        <v>0</v>
      </c>
      <c r="G156" s="3">
        <f t="shared" si="9"/>
        <v>0</v>
      </c>
      <c r="H156" s="5"/>
    </row>
    <row r="157" spans="1:8">
      <c r="A157" s="4"/>
      <c r="B157" s="1"/>
      <c r="C157" s="1"/>
      <c r="D157" s="2"/>
      <c r="E157" s="2"/>
      <c r="F157" s="3">
        <f t="shared" si="8"/>
        <v>0</v>
      </c>
      <c r="G157" s="3">
        <f t="shared" si="9"/>
        <v>0</v>
      </c>
      <c r="H157" s="5"/>
    </row>
    <row r="158" spans="1:8">
      <c r="A158" s="4"/>
      <c r="B158" s="1"/>
      <c r="C158" s="1"/>
      <c r="D158" s="2"/>
      <c r="E158" s="2"/>
      <c r="F158" s="3">
        <f t="shared" si="8"/>
        <v>0</v>
      </c>
      <c r="G158" s="3">
        <f t="shared" si="9"/>
        <v>0</v>
      </c>
      <c r="H158" s="5"/>
    </row>
    <row r="159" spans="1:8">
      <c r="A159" s="4"/>
      <c r="B159" s="1"/>
      <c r="C159" s="1"/>
      <c r="D159" s="2"/>
      <c r="E159" s="2"/>
      <c r="F159" s="3">
        <f t="shared" si="8"/>
        <v>0</v>
      </c>
      <c r="G159" s="3">
        <f t="shared" si="9"/>
        <v>0</v>
      </c>
      <c r="H159" s="5"/>
    </row>
    <row r="160" spans="1:8">
      <c r="A160" s="4"/>
      <c r="B160" s="1"/>
      <c r="C160" s="1"/>
      <c r="D160" s="2"/>
      <c r="E160" s="2"/>
      <c r="F160" s="3">
        <f t="shared" si="8"/>
        <v>0</v>
      </c>
      <c r="G160" s="3">
        <f t="shared" si="9"/>
        <v>0</v>
      </c>
      <c r="H160" s="5"/>
    </row>
    <row r="161" spans="1:8">
      <c r="A161" s="4"/>
      <c r="B161" s="1"/>
      <c r="C161" s="1"/>
      <c r="D161" s="2"/>
      <c r="E161" s="2"/>
      <c r="F161" s="3">
        <f t="shared" si="8"/>
        <v>0</v>
      </c>
      <c r="G161" s="3">
        <f t="shared" si="9"/>
        <v>0</v>
      </c>
      <c r="H161" s="5"/>
    </row>
    <row r="162" spans="1:8">
      <c r="A162" s="4"/>
      <c r="B162" s="1"/>
      <c r="C162" s="1"/>
      <c r="D162" s="2"/>
      <c r="E162" s="2"/>
      <c r="F162" s="3">
        <f t="shared" si="8"/>
        <v>0</v>
      </c>
      <c r="G162" s="3">
        <f t="shared" si="9"/>
        <v>0</v>
      </c>
      <c r="H162" s="5"/>
    </row>
    <row r="163" spans="1:8">
      <c r="A163" s="4"/>
      <c r="B163" s="1"/>
      <c r="C163" s="1"/>
      <c r="D163" s="2"/>
      <c r="E163" s="2"/>
      <c r="F163" s="3">
        <f t="shared" si="8"/>
        <v>0</v>
      </c>
      <c r="G163" s="3">
        <f t="shared" si="9"/>
        <v>0</v>
      </c>
      <c r="H163" s="5"/>
    </row>
    <row r="164" spans="1:8">
      <c r="A164" s="4"/>
      <c r="B164" s="1"/>
      <c r="C164" s="1"/>
      <c r="D164" s="2"/>
      <c r="E164" s="2"/>
      <c r="F164" s="3">
        <f t="shared" si="8"/>
        <v>0</v>
      </c>
      <c r="G164" s="3">
        <f t="shared" si="9"/>
        <v>0</v>
      </c>
      <c r="H164" s="5"/>
    </row>
    <row r="165" spans="1:8">
      <c r="A165" s="4"/>
      <c r="B165" s="1"/>
      <c r="C165" s="1"/>
      <c r="D165" s="2"/>
      <c r="E165" s="2"/>
      <c r="F165" s="3">
        <f t="shared" si="8"/>
        <v>0</v>
      </c>
      <c r="G165" s="3">
        <f t="shared" si="9"/>
        <v>0</v>
      </c>
      <c r="H165" s="5"/>
    </row>
    <row r="166" spans="1:8">
      <c r="A166" s="4"/>
      <c r="B166" s="1"/>
      <c r="C166" s="1"/>
      <c r="D166" s="2"/>
      <c r="E166" s="2"/>
      <c r="F166" s="3">
        <f t="shared" si="8"/>
        <v>0</v>
      </c>
      <c r="G166" s="3">
        <f t="shared" si="9"/>
        <v>0</v>
      </c>
      <c r="H166" s="5"/>
    </row>
    <row r="167" spans="1:8">
      <c r="A167" s="4"/>
      <c r="B167" s="1"/>
      <c r="C167" s="1"/>
      <c r="D167" s="2"/>
      <c r="E167" s="2"/>
      <c r="F167" s="3">
        <f t="shared" si="8"/>
        <v>0</v>
      </c>
      <c r="G167" s="3">
        <f t="shared" si="9"/>
        <v>0</v>
      </c>
      <c r="H167" s="5"/>
    </row>
    <row r="168" spans="1:8">
      <c r="A168" s="4"/>
      <c r="B168" s="1"/>
      <c r="C168" s="1"/>
      <c r="D168" s="2"/>
      <c r="E168" s="2"/>
      <c r="F168" s="3">
        <f t="shared" si="8"/>
        <v>0</v>
      </c>
      <c r="G168" s="3">
        <f t="shared" si="9"/>
        <v>0</v>
      </c>
      <c r="H168" s="5"/>
    </row>
    <row r="169" spans="1:8">
      <c r="A169" s="4"/>
      <c r="B169" s="1"/>
      <c r="C169" s="1"/>
      <c r="D169" s="2"/>
      <c r="E169" s="2"/>
      <c r="F169" s="3">
        <f t="shared" si="8"/>
        <v>0</v>
      </c>
      <c r="G169" s="3">
        <f t="shared" si="9"/>
        <v>0</v>
      </c>
      <c r="H169" s="5"/>
    </row>
    <row r="170" spans="1:8">
      <c r="A170" s="4"/>
      <c r="B170" s="1"/>
      <c r="C170" s="1"/>
      <c r="D170" s="2"/>
      <c r="E170" s="2"/>
      <c r="F170" s="3">
        <f t="shared" ref="F170:F201" si="10">IF(OR(C170="",D170=""),0,IF(C170="Military Caregiver",0,D170))</f>
        <v>0</v>
      </c>
      <c r="G170" s="3">
        <f t="shared" ref="G170:G201" si="11">IF(OR(C170="",D170=""),0,D170)</f>
        <v>0</v>
      </c>
      <c r="H170" s="5"/>
    </row>
    <row r="171" spans="1:8">
      <c r="A171" s="4"/>
      <c r="B171" s="1"/>
      <c r="C171" s="1"/>
      <c r="D171" s="2"/>
      <c r="E171" s="2"/>
      <c r="F171" s="3">
        <f t="shared" si="10"/>
        <v>0</v>
      </c>
      <c r="G171" s="3">
        <f t="shared" si="11"/>
        <v>0</v>
      </c>
      <c r="H171" s="5"/>
    </row>
    <row r="172" spans="1:8">
      <c r="A172" s="4"/>
      <c r="B172" s="1"/>
      <c r="C172" s="1"/>
      <c r="D172" s="2"/>
      <c r="E172" s="2"/>
      <c r="F172" s="3">
        <f t="shared" si="10"/>
        <v>0</v>
      </c>
      <c r="G172" s="3">
        <f t="shared" si="11"/>
        <v>0</v>
      </c>
      <c r="H172" s="5"/>
    </row>
    <row r="173" spans="1:8">
      <c r="A173" s="4"/>
      <c r="B173" s="1"/>
      <c r="C173" s="1"/>
      <c r="D173" s="2"/>
      <c r="E173" s="2"/>
      <c r="F173" s="3">
        <f t="shared" si="10"/>
        <v>0</v>
      </c>
      <c r="G173" s="3">
        <f t="shared" si="11"/>
        <v>0</v>
      </c>
      <c r="H173" s="5"/>
    </row>
    <row r="174" spans="1:8">
      <c r="A174" s="4"/>
      <c r="B174" s="1"/>
      <c r="C174" s="1"/>
      <c r="D174" s="2"/>
      <c r="E174" s="2"/>
      <c r="F174" s="3">
        <f t="shared" si="10"/>
        <v>0</v>
      </c>
      <c r="G174" s="3">
        <f t="shared" si="11"/>
        <v>0</v>
      </c>
      <c r="H174" s="5"/>
    </row>
    <row r="175" spans="1:8">
      <c r="A175" s="4"/>
      <c r="B175" s="1"/>
      <c r="C175" s="1"/>
      <c r="D175" s="2"/>
      <c r="E175" s="2"/>
      <c r="F175" s="3">
        <f t="shared" si="10"/>
        <v>0</v>
      </c>
      <c r="G175" s="3">
        <f t="shared" si="11"/>
        <v>0</v>
      </c>
      <c r="H175" s="5"/>
    </row>
    <row r="176" spans="1:8">
      <c r="A176" s="4"/>
      <c r="B176" s="1"/>
      <c r="C176" s="1"/>
      <c r="D176" s="2"/>
      <c r="E176" s="2"/>
      <c r="F176" s="3">
        <f t="shared" si="10"/>
        <v>0</v>
      </c>
      <c r="G176" s="3">
        <f t="shared" si="11"/>
        <v>0</v>
      </c>
      <c r="H176" s="5"/>
    </row>
    <row r="177" spans="1:8">
      <c r="A177" s="4"/>
      <c r="B177" s="1"/>
      <c r="C177" s="1"/>
      <c r="D177" s="2"/>
      <c r="E177" s="2"/>
      <c r="F177" s="3">
        <f t="shared" si="10"/>
        <v>0</v>
      </c>
      <c r="G177" s="3">
        <f t="shared" si="11"/>
        <v>0</v>
      </c>
      <c r="H177" s="5"/>
    </row>
    <row r="178" spans="1:8">
      <c r="A178" s="4"/>
      <c r="B178" s="1"/>
      <c r="C178" s="1"/>
      <c r="D178" s="2"/>
      <c r="E178" s="2"/>
      <c r="F178" s="3">
        <f t="shared" si="10"/>
        <v>0</v>
      </c>
      <c r="G178" s="3">
        <f t="shared" si="11"/>
        <v>0</v>
      </c>
      <c r="H178" s="5"/>
    </row>
    <row r="179" spans="1:8">
      <c r="A179" s="4"/>
      <c r="B179" s="1"/>
      <c r="C179" s="1"/>
      <c r="D179" s="2"/>
      <c r="E179" s="2"/>
      <c r="F179" s="3">
        <f t="shared" si="10"/>
        <v>0</v>
      </c>
      <c r="G179" s="3">
        <f t="shared" si="11"/>
        <v>0</v>
      </c>
      <c r="H179" s="5"/>
    </row>
    <row r="180" spans="1:8">
      <c r="A180" s="4"/>
      <c r="B180" s="1"/>
      <c r="C180" s="1"/>
      <c r="D180" s="2"/>
      <c r="E180" s="2"/>
      <c r="F180" s="3">
        <f t="shared" si="10"/>
        <v>0</v>
      </c>
      <c r="G180" s="3">
        <f t="shared" si="11"/>
        <v>0</v>
      </c>
      <c r="H180" s="5"/>
    </row>
    <row r="181" spans="1:8">
      <c r="A181" s="4"/>
      <c r="B181" s="1"/>
      <c r="C181" s="1"/>
      <c r="D181" s="2"/>
      <c r="E181" s="2"/>
      <c r="F181" s="3">
        <f t="shared" si="10"/>
        <v>0</v>
      </c>
      <c r="G181" s="3">
        <f t="shared" si="11"/>
        <v>0</v>
      </c>
      <c r="H181" s="5"/>
    </row>
    <row r="182" spans="1:8">
      <c r="A182" s="4"/>
      <c r="B182" s="1"/>
      <c r="C182" s="1"/>
      <c r="D182" s="2"/>
      <c r="E182" s="2"/>
      <c r="F182" s="3">
        <f t="shared" si="10"/>
        <v>0</v>
      </c>
      <c r="G182" s="3">
        <f t="shared" si="11"/>
        <v>0</v>
      </c>
      <c r="H182" s="5"/>
    </row>
    <row r="183" spans="1:8">
      <c r="A183" s="4"/>
      <c r="B183" s="1"/>
      <c r="C183" s="1"/>
      <c r="D183" s="2"/>
      <c r="E183" s="2"/>
      <c r="F183" s="3">
        <f t="shared" si="10"/>
        <v>0</v>
      </c>
      <c r="G183" s="3">
        <f t="shared" si="11"/>
        <v>0</v>
      </c>
      <c r="H183" s="5"/>
    </row>
    <row r="184" spans="1:8">
      <c r="A184" s="4"/>
      <c r="B184" s="1"/>
      <c r="C184" s="1"/>
      <c r="D184" s="2"/>
      <c r="E184" s="2"/>
      <c r="F184" s="3">
        <f t="shared" si="10"/>
        <v>0</v>
      </c>
      <c r="G184" s="3">
        <f t="shared" si="11"/>
        <v>0</v>
      </c>
      <c r="H184" s="5"/>
    </row>
    <row r="185" spans="1:8">
      <c r="A185" s="4"/>
      <c r="B185" s="1"/>
      <c r="C185" s="1"/>
      <c r="D185" s="2"/>
      <c r="E185" s="2"/>
      <c r="F185" s="3">
        <f t="shared" si="10"/>
        <v>0</v>
      </c>
      <c r="G185" s="3">
        <f t="shared" si="11"/>
        <v>0</v>
      </c>
      <c r="H185" s="5"/>
    </row>
    <row r="186" spans="1:8">
      <c r="A186" s="4"/>
      <c r="B186" s="1"/>
      <c r="C186" s="1"/>
      <c r="D186" s="2"/>
      <c r="E186" s="2"/>
      <c r="F186" s="3">
        <f t="shared" si="10"/>
        <v>0</v>
      </c>
      <c r="G186" s="3">
        <f t="shared" si="11"/>
        <v>0</v>
      </c>
      <c r="H186" s="5"/>
    </row>
    <row r="187" spans="1:8">
      <c r="A187" s="4"/>
      <c r="B187" s="1"/>
      <c r="C187" s="1"/>
      <c r="D187" s="2"/>
      <c r="E187" s="2"/>
      <c r="F187" s="3">
        <f t="shared" si="10"/>
        <v>0</v>
      </c>
      <c r="G187" s="3">
        <f t="shared" si="11"/>
        <v>0</v>
      </c>
      <c r="H187" s="5"/>
    </row>
    <row r="188" spans="1:8">
      <c r="A188" s="4"/>
      <c r="B188" s="1"/>
      <c r="C188" s="1"/>
      <c r="D188" s="2"/>
      <c r="E188" s="2"/>
      <c r="F188" s="3">
        <f t="shared" si="10"/>
        <v>0</v>
      </c>
      <c r="G188" s="3">
        <f t="shared" si="11"/>
        <v>0</v>
      </c>
      <c r="H188" s="5"/>
    </row>
    <row r="189" spans="1:8">
      <c r="A189" s="4"/>
      <c r="B189" s="1"/>
      <c r="C189" s="1"/>
      <c r="D189" s="2"/>
      <c r="E189" s="2"/>
      <c r="F189" s="3">
        <f t="shared" si="10"/>
        <v>0</v>
      </c>
      <c r="G189" s="3">
        <f t="shared" si="11"/>
        <v>0</v>
      </c>
      <c r="H189" s="5"/>
    </row>
    <row r="190" spans="1:8">
      <c r="A190" s="4"/>
      <c r="B190" s="1"/>
      <c r="C190" s="1"/>
      <c r="D190" s="2"/>
      <c r="E190" s="2"/>
      <c r="F190" s="3">
        <f t="shared" si="10"/>
        <v>0</v>
      </c>
      <c r="G190" s="3">
        <f t="shared" si="11"/>
        <v>0</v>
      </c>
      <c r="H190" s="5"/>
    </row>
    <row r="191" spans="1:8">
      <c r="A191" s="4"/>
      <c r="B191" s="1"/>
      <c r="C191" s="1"/>
      <c r="D191" s="2"/>
      <c r="E191" s="2"/>
      <c r="F191" s="3">
        <f t="shared" si="10"/>
        <v>0</v>
      </c>
      <c r="G191" s="3">
        <f t="shared" si="11"/>
        <v>0</v>
      </c>
      <c r="H191" s="5"/>
    </row>
    <row r="192" spans="1:8">
      <c r="A192" s="4"/>
      <c r="B192" s="1"/>
      <c r="C192" s="1"/>
      <c r="D192" s="2"/>
      <c r="E192" s="2"/>
      <c r="F192" s="3">
        <f t="shared" si="10"/>
        <v>0</v>
      </c>
      <c r="G192" s="3">
        <f t="shared" si="11"/>
        <v>0</v>
      </c>
      <c r="H192" s="5"/>
    </row>
    <row r="193" spans="1:8">
      <c r="A193" s="4"/>
      <c r="B193" s="1"/>
      <c r="C193" s="1"/>
      <c r="D193" s="2"/>
      <c r="E193" s="2"/>
      <c r="F193" s="3">
        <f t="shared" si="10"/>
        <v>0</v>
      </c>
      <c r="G193" s="3">
        <f t="shared" si="11"/>
        <v>0</v>
      </c>
      <c r="H193" s="5"/>
    </row>
    <row r="194" spans="1:8">
      <c r="A194" s="4"/>
      <c r="B194" s="1"/>
      <c r="C194" s="1"/>
      <c r="D194" s="2"/>
      <c r="E194" s="2"/>
      <c r="F194" s="3">
        <f t="shared" si="10"/>
        <v>0</v>
      </c>
      <c r="G194" s="3">
        <f t="shared" si="11"/>
        <v>0</v>
      </c>
      <c r="H194" s="5"/>
    </row>
    <row r="195" spans="1:8">
      <c r="A195" s="4"/>
      <c r="B195" s="1"/>
      <c r="C195" s="1"/>
      <c r="D195" s="2"/>
      <c r="E195" s="2"/>
      <c r="F195" s="3">
        <f t="shared" si="10"/>
        <v>0</v>
      </c>
      <c r="G195" s="3">
        <f t="shared" si="11"/>
        <v>0</v>
      </c>
      <c r="H195" s="5"/>
    </row>
    <row r="196" spans="1:8">
      <c r="A196" s="4"/>
      <c r="B196" s="1"/>
      <c r="C196" s="1"/>
      <c r="D196" s="2"/>
      <c r="E196" s="2"/>
      <c r="F196" s="3">
        <f t="shared" si="10"/>
        <v>0</v>
      </c>
      <c r="G196" s="3">
        <f t="shared" si="11"/>
        <v>0</v>
      </c>
      <c r="H196" s="5"/>
    </row>
    <row r="197" spans="1:8">
      <c r="A197" s="4"/>
      <c r="B197" s="1"/>
      <c r="C197" s="1"/>
      <c r="D197" s="2"/>
      <c r="E197" s="2"/>
      <c r="F197" s="3">
        <f t="shared" si="10"/>
        <v>0</v>
      </c>
      <c r="G197" s="3">
        <f t="shared" si="11"/>
        <v>0</v>
      </c>
      <c r="H197" s="5"/>
    </row>
    <row r="198" spans="1:8">
      <c r="A198" s="4"/>
      <c r="B198" s="1"/>
      <c r="C198" s="1"/>
      <c r="D198" s="2"/>
      <c r="E198" s="2"/>
      <c r="F198" s="3">
        <f t="shared" si="10"/>
        <v>0</v>
      </c>
      <c r="G198" s="3">
        <f t="shared" si="11"/>
        <v>0</v>
      </c>
      <c r="H198" s="5"/>
    </row>
    <row r="199" spans="1:8">
      <c r="A199" s="4"/>
      <c r="B199" s="1"/>
      <c r="C199" s="1"/>
      <c r="D199" s="2"/>
      <c r="E199" s="2"/>
      <c r="F199" s="3">
        <f t="shared" si="10"/>
        <v>0</v>
      </c>
      <c r="G199" s="3">
        <f t="shared" si="11"/>
        <v>0</v>
      </c>
      <c r="H199" s="5"/>
    </row>
    <row r="200" spans="1:8">
      <c r="A200" s="4"/>
      <c r="B200" s="1"/>
      <c r="C200" s="1"/>
      <c r="D200" s="2"/>
      <c r="E200" s="2"/>
      <c r="F200" s="3">
        <f t="shared" si="10"/>
        <v>0</v>
      </c>
      <c r="G200" s="3">
        <f t="shared" si="11"/>
        <v>0</v>
      </c>
      <c r="H200" s="5"/>
    </row>
    <row r="201" spans="1:8">
      <c r="A201" s="4"/>
      <c r="B201" s="1"/>
      <c r="C201" s="1"/>
      <c r="D201" s="2"/>
      <c r="E201" s="2"/>
      <c r="F201" s="3">
        <f t="shared" si="10"/>
        <v>0</v>
      </c>
      <c r="G201" s="3">
        <f t="shared" si="11"/>
        <v>0</v>
      </c>
      <c r="H201" s="5"/>
    </row>
    <row r="202" spans="1:8">
      <c r="A202" s="4"/>
      <c r="B202" s="1"/>
      <c r="C202" s="1"/>
      <c r="D202" s="2"/>
      <c r="E202" s="2"/>
      <c r="F202" s="3">
        <f t="shared" ref="F202:F209" si="12">IF(OR(C202="",D202=""),0,IF(C202="Military Caregiver",0,D202))</f>
        <v>0</v>
      </c>
      <c r="G202" s="3">
        <f t="shared" ref="G202:G209" si="13">IF(OR(C202="",D202=""),0,D202)</f>
        <v>0</v>
      </c>
      <c r="H202" s="5"/>
    </row>
    <row r="203" spans="1:8">
      <c r="A203" s="4"/>
      <c r="B203" s="1"/>
      <c r="C203" s="1"/>
      <c r="D203" s="2"/>
      <c r="E203" s="2"/>
      <c r="F203" s="3">
        <f t="shared" si="12"/>
        <v>0</v>
      </c>
      <c r="G203" s="3">
        <f t="shared" si="13"/>
        <v>0</v>
      </c>
      <c r="H203" s="5"/>
    </row>
    <row r="204" spans="1:8">
      <c r="A204" s="4"/>
      <c r="B204" s="1"/>
      <c r="C204" s="1"/>
      <c r="D204" s="2"/>
      <c r="E204" s="2"/>
      <c r="F204" s="3">
        <f t="shared" si="12"/>
        <v>0</v>
      </c>
      <c r="G204" s="3">
        <f t="shared" si="13"/>
        <v>0</v>
      </c>
      <c r="H204" s="5"/>
    </row>
    <row r="205" spans="1:8">
      <c r="A205" s="4"/>
      <c r="B205" s="1"/>
      <c r="C205" s="1"/>
      <c r="D205" s="2"/>
      <c r="E205" s="2"/>
      <c r="F205" s="3">
        <f t="shared" si="12"/>
        <v>0</v>
      </c>
      <c r="G205" s="3">
        <f t="shared" si="13"/>
        <v>0</v>
      </c>
      <c r="H205" s="5"/>
    </row>
    <row r="206" spans="1:8">
      <c r="A206" s="4"/>
      <c r="B206" s="1"/>
      <c r="C206" s="1"/>
      <c r="D206" s="2"/>
      <c r="E206" s="2"/>
      <c r="F206" s="3">
        <f t="shared" si="12"/>
        <v>0</v>
      </c>
      <c r="G206" s="3">
        <f t="shared" si="13"/>
        <v>0</v>
      </c>
      <c r="H206" s="5"/>
    </row>
    <row r="207" spans="1:8">
      <c r="A207" s="4"/>
      <c r="B207" s="1"/>
      <c r="C207" s="1"/>
      <c r="D207" s="2"/>
      <c r="E207" s="2"/>
      <c r="F207" s="3">
        <f t="shared" si="12"/>
        <v>0</v>
      </c>
      <c r="G207" s="3">
        <f t="shared" si="13"/>
        <v>0</v>
      </c>
      <c r="H207" s="5"/>
    </row>
    <row r="208" spans="1:8">
      <c r="A208" s="4"/>
      <c r="B208" s="1"/>
      <c r="C208" s="1"/>
      <c r="D208" s="2"/>
      <c r="E208" s="2"/>
      <c r="F208" s="3">
        <f t="shared" si="12"/>
        <v>0</v>
      </c>
      <c r="G208" s="3">
        <f t="shared" si="13"/>
        <v>0</v>
      </c>
      <c r="H208" s="5"/>
    </row>
    <row r="209" spans="1:8">
      <c r="A209" s="6"/>
      <c r="B209" s="7"/>
      <c r="C209" s="7"/>
      <c r="D209" s="8"/>
      <c r="E209" s="8"/>
      <c r="F209" s="9">
        <f t="shared" si="12"/>
        <v>0</v>
      </c>
      <c r="G209" s="9">
        <f t="shared" si="13"/>
        <v>0</v>
      </c>
      <c r="H209" s="10"/>
    </row>
  </sheetData>
  <mergeCells count="4">
    <mergeCell ref="A1:C3"/>
    <mergeCell ref="F1:H3"/>
    <mergeCell ref="A5:H5"/>
    <mergeCell ref="A7:H8"/>
  </mergeCells>
  <dataValidations count="2">
    <dataValidation type="list" sqref="C10:C209" xr:uid="{00000000-0002-0000-0300-000000000000}">
      <formula1>"Birth / Newborn Bonding,Adoption or Foster Placement,Employee Serious Health Condition,Family Member Serious Health Condition,Qualifying Exigency,Military Caregiver"</formula1>
    </dataValidation>
    <dataValidation type="list" sqref="H10:H209" xr:uid="{00000000-0002-0000-0300-000001000000}">
      <formula1>"Yes,No"</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0"/>
  <sheetViews>
    <sheetView workbookViewId="0">
      <selection activeCell="H7" sqref="H7"/>
    </sheetView>
  </sheetViews>
  <sheetFormatPr defaultRowHeight="14.25"/>
  <cols>
    <col min="1" max="1" width="34" customWidth="1"/>
    <col min="2" max="4" width="15" customWidth="1"/>
    <col min="5" max="5" width="13" customWidth="1"/>
    <col min="6" max="6" width="48" customWidth="1"/>
  </cols>
  <sheetData>
    <row r="1" spans="1:6" ht="24" customHeight="1">
      <c r="A1" s="116"/>
      <c r="B1" s="116"/>
      <c r="C1" s="116"/>
      <c r="D1" s="117"/>
      <c r="E1" s="117"/>
      <c r="F1" s="116"/>
    </row>
    <row r="2" spans="1:6" ht="24" customHeight="1">
      <c r="A2" s="116"/>
      <c r="B2" s="116"/>
      <c r="C2" s="116"/>
      <c r="D2" s="117"/>
      <c r="E2" s="117"/>
      <c r="F2" s="116"/>
    </row>
    <row r="3" spans="1:6" ht="24" customHeight="1">
      <c r="A3" s="116"/>
      <c r="B3" s="116"/>
      <c r="C3" s="116"/>
      <c r="D3" s="117"/>
      <c r="E3" s="117"/>
      <c r="F3" s="116"/>
    </row>
    <row r="4" spans="1:6">
      <c r="A4" s="11"/>
      <c r="B4" s="11"/>
      <c r="C4" s="11"/>
      <c r="D4" s="11"/>
      <c r="E4" s="11"/>
      <c r="F4" s="11"/>
    </row>
    <row r="5" spans="1:6" ht="26.1" customHeight="1">
      <c r="A5" s="66" t="s">
        <v>76</v>
      </c>
      <c r="B5" s="66"/>
      <c r="C5" s="66"/>
      <c r="D5" s="66"/>
      <c r="E5" s="66"/>
      <c r="F5" s="66"/>
    </row>
    <row r="6" spans="1:6">
      <c r="A6" s="11"/>
      <c r="B6" s="11"/>
      <c r="C6" s="11"/>
      <c r="D6" s="11"/>
      <c r="E6" s="11"/>
      <c r="F6" s="11"/>
    </row>
    <row r="7" spans="1:6" ht="25.5">
      <c r="A7" s="63" t="s">
        <v>77</v>
      </c>
      <c r="B7" s="64" t="s">
        <v>78</v>
      </c>
      <c r="C7" s="64" t="s">
        <v>79</v>
      </c>
      <c r="D7" s="64" t="s">
        <v>80</v>
      </c>
      <c r="E7" s="64" t="s">
        <v>81</v>
      </c>
      <c r="F7" s="65" t="s">
        <v>82</v>
      </c>
    </row>
    <row r="8" spans="1:6" ht="25.5">
      <c r="A8" s="33" t="s">
        <v>83</v>
      </c>
      <c r="B8" s="34"/>
      <c r="C8" s="35" t="str">
        <f>IF(B8="","",WORKDAY(B8,5))</f>
        <v/>
      </c>
      <c r="D8" s="34"/>
      <c r="E8" s="36" t="str">
        <f t="shared" ref="E8:E14" ca="1" si="0">IF(C8="","",IF(D8&lt;&gt;"","COMPLETE",IF(C8&lt;TODAY(),"PAST DUE",IF(C8-TODAY()&lt;=7,"DUE SOON","OPEN"))))</f>
        <v/>
      </c>
      <c r="F8" s="37" t="s">
        <v>84</v>
      </c>
    </row>
    <row r="9" spans="1:6" ht="25.5">
      <c r="A9" s="33" t="s">
        <v>85</v>
      </c>
      <c r="B9" s="34"/>
      <c r="C9" s="35" t="str">
        <f>IF(B9="","",B9+15)</f>
        <v/>
      </c>
      <c r="D9" s="34"/>
      <c r="E9" s="36" t="str">
        <f t="shared" ca="1" si="0"/>
        <v/>
      </c>
      <c r="F9" s="37" t="s">
        <v>86</v>
      </c>
    </row>
    <row r="10" spans="1:6" ht="25.5">
      <c r="A10" s="33" t="s">
        <v>87</v>
      </c>
      <c r="B10" s="34"/>
      <c r="C10" s="35" t="str">
        <f>IF(B10="","",B10+7)</f>
        <v/>
      </c>
      <c r="D10" s="34"/>
      <c r="E10" s="36" t="str">
        <f t="shared" ca="1" si="0"/>
        <v/>
      </c>
      <c r="F10" s="37" t="s">
        <v>88</v>
      </c>
    </row>
    <row r="11" spans="1:6" ht="25.5">
      <c r="A11" s="33" t="s">
        <v>89</v>
      </c>
      <c r="B11" s="34"/>
      <c r="C11" s="35" t="str">
        <f>IF(B11="","",WORKDAY(B11,5))</f>
        <v/>
      </c>
      <c r="D11" s="34"/>
      <c r="E11" s="36" t="str">
        <f t="shared" ca="1" si="0"/>
        <v/>
      </c>
      <c r="F11" s="37" t="s">
        <v>90</v>
      </c>
    </row>
    <row r="12" spans="1:6" ht="25.5">
      <c r="A12" s="33" t="s">
        <v>91</v>
      </c>
      <c r="B12" s="34"/>
      <c r="C12" s="35" t="str">
        <f>IF(B12="","",B12-30)</f>
        <v/>
      </c>
      <c r="D12" s="34"/>
      <c r="E12" s="36" t="str">
        <f t="shared" ca="1" si="0"/>
        <v/>
      </c>
      <c r="F12" s="37" t="s">
        <v>92</v>
      </c>
    </row>
    <row r="13" spans="1:6" ht="25.5">
      <c r="A13" s="33" t="s">
        <v>93</v>
      </c>
      <c r="B13" s="34"/>
      <c r="C13" s="35" t="str">
        <f>IF(B13="","",B13+30)</f>
        <v/>
      </c>
      <c r="D13" s="34"/>
      <c r="E13" s="36" t="str">
        <f t="shared" ca="1" si="0"/>
        <v/>
      </c>
      <c r="F13" s="37" t="s">
        <v>94</v>
      </c>
    </row>
    <row r="14" spans="1:6" ht="38.25">
      <c r="A14" s="38" t="s">
        <v>95</v>
      </c>
      <c r="B14" s="39"/>
      <c r="C14" s="40" t="str">
        <f>IF(B14="","",EDATE(B14,6))</f>
        <v/>
      </c>
      <c r="D14" s="39"/>
      <c r="E14" s="41" t="str">
        <f t="shared" ca="1" si="0"/>
        <v/>
      </c>
      <c r="F14" s="42" t="s">
        <v>96</v>
      </c>
    </row>
    <row r="15" spans="1:6">
      <c r="A15" s="11"/>
      <c r="B15" s="11"/>
      <c r="C15" s="11"/>
      <c r="D15" s="11"/>
      <c r="E15" s="11"/>
      <c r="F15" s="11"/>
    </row>
    <row r="16" spans="1:6" ht="21.95" customHeight="1">
      <c r="A16" s="68" t="s">
        <v>97</v>
      </c>
      <c r="B16" s="68"/>
      <c r="C16" s="68"/>
      <c r="D16" s="68"/>
      <c r="E16" s="68"/>
      <c r="F16" s="68"/>
    </row>
    <row r="17" spans="1:6" ht="25.5">
      <c r="A17" s="43" t="s">
        <v>98</v>
      </c>
      <c r="B17" s="44"/>
      <c r="C17" s="45" t="str">
        <f>IF(B17="","",EDATE(B17,36))</f>
        <v/>
      </c>
      <c r="D17" s="46"/>
      <c r="E17" s="46"/>
      <c r="F17" s="47" t="s">
        <v>99</v>
      </c>
    </row>
    <row r="18" spans="1:6" ht="25.5">
      <c r="A18" s="38" t="s">
        <v>100</v>
      </c>
      <c r="B18" s="48" t="str">
        <f>IF(C17="","",C17)</f>
        <v/>
      </c>
      <c r="C18" s="48"/>
      <c r="D18" s="49"/>
      <c r="E18" s="49"/>
      <c r="F18" s="50" t="s">
        <v>101</v>
      </c>
    </row>
    <row r="19" spans="1:6">
      <c r="A19" s="11"/>
      <c r="B19" s="11"/>
      <c r="C19" s="11"/>
      <c r="D19" s="11"/>
      <c r="E19" s="11"/>
      <c r="F19" s="11"/>
    </row>
    <row r="20" spans="1:6">
      <c r="A20" s="107" t="s">
        <v>102</v>
      </c>
      <c r="B20" s="108"/>
      <c r="C20" s="108"/>
      <c r="D20" s="108"/>
      <c r="E20" s="108"/>
      <c r="F20" s="109"/>
    </row>
    <row r="21" spans="1:6">
      <c r="A21" s="110"/>
      <c r="B21" s="111"/>
      <c r="C21" s="111"/>
      <c r="D21" s="111"/>
      <c r="E21" s="111"/>
      <c r="F21" s="112"/>
    </row>
    <row r="22" spans="1:6">
      <c r="A22" s="113"/>
      <c r="B22" s="114"/>
      <c r="C22" s="114"/>
      <c r="D22" s="114"/>
      <c r="E22" s="114"/>
      <c r="F22" s="115"/>
    </row>
    <row r="23" spans="1:6">
      <c r="A23" s="11"/>
      <c r="B23" s="11"/>
      <c r="C23" s="11"/>
      <c r="D23" s="11"/>
      <c r="E23" s="11"/>
      <c r="F23" s="11"/>
    </row>
    <row r="24" spans="1:6">
      <c r="A24" s="11"/>
      <c r="B24" s="11"/>
      <c r="C24" s="11"/>
      <c r="D24" s="11"/>
      <c r="E24" s="11"/>
      <c r="F24" s="11"/>
    </row>
    <row r="25" spans="1:6">
      <c r="A25" s="11"/>
      <c r="B25" s="11"/>
      <c r="C25" s="11"/>
      <c r="D25" s="11"/>
      <c r="E25" s="11"/>
      <c r="F25" s="11"/>
    </row>
    <row r="26" spans="1:6">
      <c r="A26" s="11"/>
      <c r="B26" s="11"/>
      <c r="C26" s="11"/>
      <c r="D26" s="11"/>
      <c r="E26" s="11"/>
      <c r="F26" s="11"/>
    </row>
    <row r="27" spans="1:6">
      <c r="A27" s="11"/>
      <c r="B27" s="11"/>
      <c r="C27" s="11"/>
      <c r="D27" s="11"/>
      <c r="E27" s="11"/>
      <c r="F27" s="11"/>
    </row>
    <row r="28" spans="1:6">
      <c r="A28" s="11"/>
      <c r="B28" s="11"/>
      <c r="C28" s="11"/>
      <c r="D28" s="11"/>
      <c r="E28" s="11"/>
      <c r="F28" s="11"/>
    </row>
    <row r="29" spans="1:6">
      <c r="A29" s="11"/>
      <c r="B29" s="11"/>
      <c r="C29" s="11"/>
      <c r="D29" s="11"/>
      <c r="E29" s="11"/>
      <c r="F29" s="11"/>
    </row>
    <row r="30" spans="1:6">
      <c r="A30" s="11"/>
      <c r="B30" s="11"/>
      <c r="C30" s="11"/>
      <c r="D30" s="11"/>
      <c r="E30" s="11"/>
      <c r="F30" s="11"/>
    </row>
    <row r="31" spans="1:6">
      <c r="A31" s="11"/>
      <c r="B31" s="11"/>
      <c r="C31" s="11"/>
      <c r="D31" s="11"/>
      <c r="E31" s="11"/>
      <c r="F31" s="11"/>
    </row>
    <row r="32" spans="1:6">
      <c r="A32" s="11"/>
      <c r="B32" s="11"/>
      <c r="C32" s="11"/>
      <c r="D32" s="11"/>
      <c r="E32" s="11"/>
      <c r="F32" s="11"/>
    </row>
    <row r="33" spans="1:6">
      <c r="A33" s="11"/>
      <c r="B33" s="11"/>
      <c r="C33" s="11"/>
      <c r="D33" s="11"/>
      <c r="E33" s="11"/>
      <c r="F33" s="11"/>
    </row>
    <row r="34" spans="1:6">
      <c r="A34" s="11"/>
      <c r="B34" s="11"/>
      <c r="C34" s="11"/>
      <c r="D34" s="11"/>
      <c r="E34" s="11"/>
      <c r="F34" s="11"/>
    </row>
    <row r="35" spans="1:6">
      <c r="A35" s="11"/>
      <c r="B35" s="11"/>
      <c r="C35" s="11"/>
      <c r="D35" s="11"/>
      <c r="E35" s="11"/>
      <c r="F35" s="11"/>
    </row>
    <row r="36" spans="1:6">
      <c r="A36" s="11"/>
      <c r="B36" s="11"/>
      <c r="C36" s="11"/>
      <c r="D36" s="11"/>
      <c r="E36" s="11"/>
      <c r="F36" s="11"/>
    </row>
    <row r="37" spans="1:6">
      <c r="A37" s="11"/>
      <c r="B37" s="11"/>
      <c r="C37" s="11"/>
      <c r="D37" s="11"/>
      <c r="E37" s="11"/>
      <c r="F37" s="11"/>
    </row>
    <row r="38" spans="1:6">
      <c r="A38" s="11"/>
      <c r="B38" s="11"/>
      <c r="C38" s="11"/>
      <c r="D38" s="11"/>
      <c r="E38" s="11"/>
      <c r="F38" s="11"/>
    </row>
    <row r="39" spans="1:6">
      <c r="A39" s="11"/>
      <c r="B39" s="11"/>
      <c r="C39" s="11"/>
      <c r="D39" s="11"/>
      <c r="E39" s="11"/>
      <c r="F39" s="11"/>
    </row>
    <row r="40" spans="1:6">
      <c r="A40" s="11"/>
      <c r="B40" s="11"/>
      <c r="C40" s="11"/>
      <c r="D40" s="11"/>
      <c r="E40" s="11"/>
      <c r="F40" s="11"/>
    </row>
    <row r="41" spans="1:6">
      <c r="A41" s="11"/>
      <c r="B41" s="11"/>
      <c r="C41" s="11"/>
      <c r="D41" s="11"/>
      <c r="E41" s="11"/>
      <c r="F41" s="11"/>
    </row>
    <row r="42" spans="1:6">
      <c r="A42" s="11"/>
      <c r="B42" s="11"/>
      <c r="C42" s="11"/>
      <c r="D42" s="11"/>
      <c r="E42" s="11"/>
      <c r="F42" s="11"/>
    </row>
    <row r="43" spans="1:6">
      <c r="A43" s="11"/>
      <c r="B43" s="11"/>
      <c r="C43" s="11"/>
      <c r="D43" s="11"/>
      <c r="E43" s="11"/>
      <c r="F43" s="11"/>
    </row>
    <row r="44" spans="1:6">
      <c r="A44" s="11"/>
      <c r="B44" s="11"/>
      <c r="C44" s="11"/>
      <c r="D44" s="11"/>
      <c r="E44" s="11"/>
      <c r="F44" s="11"/>
    </row>
    <row r="45" spans="1:6">
      <c r="A45" s="11"/>
      <c r="B45" s="11"/>
      <c r="C45" s="11"/>
      <c r="D45" s="11"/>
      <c r="E45" s="11"/>
      <c r="F45" s="11"/>
    </row>
    <row r="46" spans="1:6">
      <c r="A46" s="11"/>
      <c r="B46" s="11"/>
      <c r="C46" s="11"/>
      <c r="D46" s="11"/>
      <c r="E46" s="11"/>
      <c r="F46" s="11"/>
    </row>
    <row r="47" spans="1:6">
      <c r="A47" s="11"/>
      <c r="B47" s="11"/>
      <c r="C47" s="11"/>
      <c r="D47" s="11"/>
      <c r="E47" s="11"/>
      <c r="F47" s="11"/>
    </row>
    <row r="48" spans="1:6">
      <c r="A48" s="11"/>
      <c r="B48" s="11"/>
      <c r="C48" s="11"/>
      <c r="D48" s="11"/>
      <c r="E48" s="11"/>
      <c r="F48" s="11"/>
    </row>
    <row r="49" spans="1:6">
      <c r="A49" s="11"/>
      <c r="B49" s="11"/>
      <c r="C49" s="11"/>
      <c r="D49" s="11"/>
      <c r="E49" s="11"/>
      <c r="F49" s="11"/>
    </row>
    <row r="50" spans="1:6">
      <c r="A50" s="11"/>
      <c r="B50" s="11"/>
      <c r="C50" s="11"/>
      <c r="D50" s="11"/>
      <c r="E50" s="11"/>
      <c r="F50" s="11"/>
    </row>
    <row r="51" spans="1:6">
      <c r="A51" s="11"/>
      <c r="B51" s="11"/>
      <c r="C51" s="11"/>
      <c r="D51" s="11"/>
      <c r="E51" s="11"/>
      <c r="F51" s="11"/>
    </row>
    <row r="52" spans="1:6">
      <c r="A52" s="11"/>
      <c r="B52" s="11"/>
      <c r="C52" s="11"/>
      <c r="D52" s="11"/>
      <c r="E52" s="11"/>
      <c r="F52" s="11"/>
    </row>
    <row r="53" spans="1:6">
      <c r="A53" s="11"/>
      <c r="B53" s="11"/>
      <c r="C53" s="11"/>
      <c r="D53" s="11"/>
      <c r="E53" s="11"/>
      <c r="F53" s="11"/>
    </row>
    <row r="54" spans="1:6">
      <c r="A54" s="11"/>
      <c r="B54" s="11"/>
      <c r="C54" s="11"/>
      <c r="D54" s="11"/>
      <c r="E54" s="11"/>
      <c r="F54" s="11"/>
    </row>
    <row r="55" spans="1:6">
      <c r="A55" s="11"/>
      <c r="B55" s="11"/>
      <c r="C55" s="11"/>
      <c r="D55" s="11"/>
      <c r="E55" s="11"/>
      <c r="F55" s="11"/>
    </row>
    <row r="56" spans="1:6">
      <c r="A56" s="11"/>
      <c r="B56" s="11"/>
      <c r="C56" s="11"/>
      <c r="D56" s="11"/>
      <c r="E56" s="11"/>
      <c r="F56" s="11"/>
    </row>
    <row r="57" spans="1:6">
      <c r="A57" s="11"/>
      <c r="B57" s="11"/>
      <c r="C57" s="11"/>
      <c r="D57" s="11"/>
      <c r="E57" s="11"/>
      <c r="F57" s="11"/>
    </row>
    <row r="58" spans="1:6">
      <c r="A58" s="11"/>
      <c r="B58" s="11"/>
      <c r="C58" s="11"/>
      <c r="D58" s="11"/>
      <c r="E58" s="11"/>
      <c r="F58" s="11"/>
    </row>
    <row r="59" spans="1:6">
      <c r="A59" s="11"/>
      <c r="B59" s="11"/>
      <c r="C59" s="11"/>
      <c r="D59" s="11"/>
      <c r="E59" s="11"/>
      <c r="F59" s="11"/>
    </row>
    <row r="60" spans="1:6">
      <c r="A60" s="11"/>
      <c r="B60" s="11"/>
      <c r="C60" s="11"/>
      <c r="D60" s="11"/>
      <c r="E60" s="11"/>
      <c r="F60" s="11"/>
    </row>
  </sheetData>
  <mergeCells count="5">
    <mergeCell ref="A1:C3"/>
    <mergeCell ref="F1:F3"/>
    <mergeCell ref="A5:F5"/>
    <mergeCell ref="A16:F16"/>
    <mergeCell ref="A20:F22"/>
  </mergeCells>
  <conditionalFormatting sqref="E8:E14">
    <cfRule type="expression" dxfId="5" priority="1">
      <formula>E8="PAST DUE"</formula>
    </cfRule>
    <cfRule type="expression" dxfId="4" priority="2">
      <formula>E8="DUE SOON"</formula>
    </cfRule>
    <cfRule type="expression" dxfId="3" priority="3">
      <formula>E8="COMPLETE"</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60"/>
  <sheetViews>
    <sheetView workbookViewId="0">
      <selection activeCell="I9" sqref="I9"/>
    </sheetView>
  </sheetViews>
  <sheetFormatPr defaultRowHeight="14.25"/>
  <cols>
    <col min="1" max="1" width="58" customWidth="1"/>
    <col min="2" max="2" width="16" customWidth="1"/>
    <col min="3" max="3" width="18" customWidth="1"/>
    <col min="4" max="4" width="14" customWidth="1"/>
    <col min="5" max="5" width="38" customWidth="1"/>
  </cols>
  <sheetData>
    <row r="1" spans="1:5" ht="24" customHeight="1">
      <c r="A1" s="116"/>
      <c r="B1" s="116"/>
      <c r="C1" s="116"/>
      <c r="D1" s="117"/>
      <c r="E1" s="117"/>
    </row>
    <row r="2" spans="1:5" ht="24" customHeight="1">
      <c r="A2" s="116"/>
      <c r="B2" s="116"/>
      <c r="C2" s="116"/>
      <c r="D2" s="117"/>
      <c r="E2" s="117"/>
    </row>
    <row r="3" spans="1:5" ht="24" customHeight="1">
      <c r="A3" s="116"/>
      <c r="B3" s="116"/>
      <c r="C3" s="116"/>
      <c r="D3" s="117"/>
      <c r="E3" s="117"/>
    </row>
    <row r="4" spans="1:5">
      <c r="A4" s="11"/>
      <c r="B4" s="11"/>
      <c r="C4" s="11"/>
      <c r="D4" s="11"/>
      <c r="E4" s="11"/>
    </row>
    <row r="5" spans="1:5" ht="26.1" customHeight="1">
      <c r="A5" s="66" t="s">
        <v>103</v>
      </c>
      <c r="B5" s="66"/>
      <c r="C5" s="66"/>
      <c r="D5" s="66"/>
      <c r="E5" s="66"/>
    </row>
    <row r="6" spans="1:5">
      <c r="A6" s="11"/>
      <c r="B6" s="11"/>
      <c r="C6" s="11"/>
      <c r="D6" s="11"/>
      <c r="E6" s="11"/>
    </row>
    <row r="7" spans="1:5">
      <c r="A7" s="63" t="s">
        <v>104</v>
      </c>
      <c r="B7" s="64" t="s">
        <v>81</v>
      </c>
      <c r="C7" s="64" t="s">
        <v>105</v>
      </c>
      <c r="D7" s="64" t="s">
        <v>106</v>
      </c>
      <c r="E7" s="65" t="s">
        <v>107</v>
      </c>
    </row>
    <row r="8" spans="1:5" ht="25.5">
      <c r="A8" s="51" t="s">
        <v>108</v>
      </c>
      <c r="B8" s="29" t="s">
        <v>109</v>
      </c>
      <c r="C8" s="29"/>
      <c r="D8" s="34"/>
      <c r="E8" s="32"/>
    </row>
    <row r="9" spans="1:5" ht="25.5">
      <c r="A9" s="51" t="s">
        <v>110</v>
      </c>
      <c r="B9" s="29" t="s">
        <v>109</v>
      </c>
      <c r="C9" s="29"/>
      <c r="D9" s="34"/>
      <c r="E9" s="32"/>
    </row>
    <row r="10" spans="1:5" ht="25.5">
      <c r="A10" s="51" t="s">
        <v>111</v>
      </c>
      <c r="B10" s="29" t="s">
        <v>109</v>
      </c>
      <c r="C10" s="29"/>
      <c r="D10" s="34"/>
      <c r="E10" s="32"/>
    </row>
    <row r="11" spans="1:5" ht="25.5">
      <c r="A11" s="51" t="s">
        <v>112</v>
      </c>
      <c r="B11" s="29" t="s">
        <v>109</v>
      </c>
      <c r="C11" s="29"/>
      <c r="D11" s="34"/>
      <c r="E11" s="32"/>
    </row>
    <row r="12" spans="1:5" ht="25.5">
      <c r="A12" s="51" t="s">
        <v>113</v>
      </c>
      <c r="B12" s="29" t="s">
        <v>109</v>
      </c>
      <c r="C12" s="29"/>
      <c r="D12" s="34"/>
      <c r="E12" s="32"/>
    </row>
    <row r="13" spans="1:5" ht="25.5">
      <c r="A13" s="51" t="s">
        <v>114</v>
      </c>
      <c r="B13" s="29" t="s">
        <v>109</v>
      </c>
      <c r="C13" s="29"/>
      <c r="D13" s="34"/>
      <c r="E13" s="32"/>
    </row>
    <row r="14" spans="1:5" ht="25.5">
      <c r="A14" s="51" t="s">
        <v>115</v>
      </c>
      <c r="B14" s="29" t="s">
        <v>109</v>
      </c>
      <c r="C14" s="29"/>
      <c r="D14" s="34"/>
      <c r="E14" s="32"/>
    </row>
    <row r="15" spans="1:5" ht="25.5">
      <c r="A15" s="51" t="s">
        <v>116</v>
      </c>
      <c r="B15" s="29" t="s">
        <v>109</v>
      </c>
      <c r="C15" s="29"/>
      <c r="D15" s="34"/>
      <c r="E15" s="32"/>
    </row>
    <row r="16" spans="1:5" ht="25.5">
      <c r="A16" s="51" t="s">
        <v>117</v>
      </c>
      <c r="B16" s="29" t="s">
        <v>109</v>
      </c>
      <c r="C16" s="29"/>
      <c r="D16" s="34"/>
      <c r="E16" s="32"/>
    </row>
    <row r="17" spans="1:5" ht="25.5">
      <c r="A17" s="51" t="s">
        <v>118</v>
      </c>
      <c r="B17" s="29" t="s">
        <v>109</v>
      </c>
      <c r="C17" s="29"/>
      <c r="D17" s="34"/>
      <c r="E17" s="32"/>
    </row>
    <row r="18" spans="1:5" ht="25.5">
      <c r="A18" s="51" t="s">
        <v>119</v>
      </c>
      <c r="B18" s="29" t="s">
        <v>109</v>
      </c>
      <c r="C18" s="29"/>
      <c r="D18" s="34"/>
      <c r="E18" s="32"/>
    </row>
    <row r="19" spans="1:5" ht="25.5">
      <c r="A19" s="51" t="s">
        <v>120</v>
      </c>
      <c r="B19" s="29" t="s">
        <v>109</v>
      </c>
      <c r="C19" s="29"/>
      <c r="D19" s="34"/>
      <c r="E19" s="32"/>
    </row>
    <row r="20" spans="1:5" ht="25.5">
      <c r="A20" s="51" t="s">
        <v>121</v>
      </c>
      <c r="B20" s="29" t="s">
        <v>109</v>
      </c>
      <c r="C20" s="29"/>
      <c r="D20" s="34"/>
      <c r="E20" s="32"/>
    </row>
    <row r="21" spans="1:5">
      <c r="A21" s="51" t="s">
        <v>122</v>
      </c>
      <c r="B21" s="29" t="s">
        <v>109</v>
      </c>
      <c r="C21" s="29"/>
      <c r="D21" s="34"/>
      <c r="E21" s="32"/>
    </row>
    <row r="22" spans="1:5" ht="25.5">
      <c r="A22" s="51" t="s">
        <v>123</v>
      </c>
      <c r="B22" s="29" t="s">
        <v>109</v>
      </c>
      <c r="C22" s="29"/>
      <c r="D22" s="34"/>
      <c r="E22" s="32"/>
    </row>
    <row r="23" spans="1:5" ht="25.5">
      <c r="A23" s="52" t="s">
        <v>124</v>
      </c>
      <c r="B23" s="53" t="s">
        <v>109</v>
      </c>
      <c r="C23" s="53"/>
      <c r="D23" s="39"/>
      <c r="E23" s="54"/>
    </row>
    <row r="24" spans="1:5">
      <c r="A24" s="11"/>
      <c r="B24" s="11"/>
      <c r="C24" s="11"/>
      <c r="D24" s="11"/>
      <c r="E24" s="11"/>
    </row>
    <row r="25" spans="1:5" ht="21.95" customHeight="1">
      <c r="A25" s="68" t="s">
        <v>125</v>
      </c>
      <c r="B25" s="68"/>
      <c r="C25" s="68"/>
      <c r="D25" s="68"/>
      <c r="E25" s="68"/>
    </row>
    <row r="26" spans="1:5">
      <c r="A26" s="55" t="s">
        <v>126</v>
      </c>
      <c r="B26" s="56">
        <f>COUNTIF(B8:B23,"Complete")</f>
        <v>0</v>
      </c>
      <c r="C26" s="11"/>
      <c r="D26" s="11"/>
      <c r="E26" s="11"/>
    </row>
    <row r="27" spans="1:5">
      <c r="A27" s="57" t="s">
        <v>127</v>
      </c>
      <c r="B27" s="58">
        <f>COUNTIF(B8:B23,"In Progress")</f>
        <v>0</v>
      </c>
      <c r="C27" s="11"/>
      <c r="D27" s="11"/>
      <c r="E27" s="11"/>
    </row>
    <row r="28" spans="1:5">
      <c r="A28" s="57" t="s">
        <v>109</v>
      </c>
      <c r="B28" s="58">
        <f>COUNTIF(B8:B23,"Not Started")</f>
        <v>16</v>
      </c>
      <c r="C28" s="11"/>
      <c r="D28" s="11"/>
      <c r="E28" s="11"/>
    </row>
    <row r="29" spans="1:5">
      <c r="A29" s="59" t="s">
        <v>128</v>
      </c>
      <c r="B29" s="60">
        <f>COUNTIF(B8:B23,"Not Applicable")</f>
        <v>0</v>
      </c>
      <c r="C29" s="11"/>
      <c r="D29" s="11"/>
      <c r="E29" s="11"/>
    </row>
    <row r="30" spans="1:5">
      <c r="A30" s="11"/>
      <c r="B30" s="11"/>
      <c r="C30" s="11"/>
      <c r="D30" s="11"/>
      <c r="E30" s="11"/>
    </row>
    <row r="31" spans="1:5">
      <c r="A31" s="11"/>
      <c r="B31" s="11"/>
      <c r="C31" s="11"/>
      <c r="D31" s="11"/>
      <c r="E31" s="11"/>
    </row>
    <row r="32" spans="1:5">
      <c r="A32" s="11"/>
      <c r="B32" s="11"/>
      <c r="C32" s="11"/>
      <c r="D32" s="11"/>
      <c r="E32" s="11"/>
    </row>
    <row r="33" spans="1:5">
      <c r="A33" s="11"/>
      <c r="B33" s="11"/>
      <c r="C33" s="11"/>
      <c r="D33" s="11"/>
      <c r="E33" s="11"/>
    </row>
    <row r="34" spans="1:5">
      <c r="A34" s="11"/>
      <c r="B34" s="11"/>
      <c r="C34" s="11"/>
      <c r="D34" s="11"/>
      <c r="E34" s="11"/>
    </row>
    <row r="35" spans="1:5">
      <c r="A35" s="11"/>
      <c r="B35" s="11"/>
      <c r="C35" s="11"/>
      <c r="D35" s="11"/>
      <c r="E35" s="11"/>
    </row>
    <row r="36" spans="1:5">
      <c r="A36" s="11"/>
      <c r="B36" s="11"/>
      <c r="C36" s="11"/>
      <c r="D36" s="11"/>
      <c r="E36" s="11"/>
    </row>
    <row r="37" spans="1:5">
      <c r="A37" s="11"/>
      <c r="B37" s="11"/>
      <c r="C37" s="11"/>
      <c r="D37" s="11"/>
      <c r="E37" s="11"/>
    </row>
    <row r="38" spans="1:5">
      <c r="A38" s="11"/>
      <c r="B38" s="11"/>
      <c r="C38" s="11"/>
      <c r="D38" s="11"/>
      <c r="E38" s="11"/>
    </row>
    <row r="39" spans="1:5">
      <c r="A39" s="11"/>
      <c r="B39" s="11"/>
      <c r="C39" s="11"/>
      <c r="D39" s="11"/>
      <c r="E39" s="11"/>
    </row>
    <row r="40" spans="1:5">
      <c r="A40" s="11"/>
      <c r="B40" s="11"/>
      <c r="C40" s="11"/>
      <c r="D40" s="11"/>
      <c r="E40" s="11"/>
    </row>
    <row r="41" spans="1:5">
      <c r="A41" s="11"/>
      <c r="B41" s="11"/>
      <c r="C41" s="11"/>
      <c r="D41" s="11"/>
      <c r="E41" s="11"/>
    </row>
    <row r="42" spans="1:5">
      <c r="A42" s="11"/>
      <c r="B42" s="11"/>
      <c r="C42" s="11"/>
      <c r="D42" s="11"/>
      <c r="E42" s="11"/>
    </row>
    <row r="43" spans="1:5">
      <c r="A43" s="11"/>
      <c r="B43" s="11"/>
      <c r="C43" s="11"/>
      <c r="D43" s="11"/>
      <c r="E43" s="11"/>
    </row>
    <row r="44" spans="1:5">
      <c r="A44" s="11"/>
      <c r="B44" s="11"/>
      <c r="C44" s="11"/>
      <c r="D44" s="11"/>
      <c r="E44" s="11"/>
    </row>
    <row r="45" spans="1:5">
      <c r="A45" s="11"/>
      <c r="B45" s="11"/>
      <c r="C45" s="11"/>
      <c r="D45" s="11"/>
      <c r="E45" s="11"/>
    </row>
    <row r="46" spans="1:5">
      <c r="A46" s="11"/>
      <c r="B46" s="11"/>
      <c r="C46" s="11"/>
      <c r="D46" s="11"/>
      <c r="E46" s="11"/>
    </row>
    <row r="47" spans="1:5">
      <c r="A47" s="11"/>
      <c r="B47" s="11"/>
      <c r="C47" s="11"/>
      <c r="D47" s="11"/>
      <c r="E47" s="11"/>
    </row>
    <row r="48" spans="1:5">
      <c r="A48" s="11"/>
      <c r="B48" s="11"/>
      <c r="C48" s="11"/>
      <c r="D48" s="11"/>
      <c r="E48" s="11"/>
    </row>
    <row r="49" spans="1:5">
      <c r="A49" s="11"/>
      <c r="B49" s="11"/>
      <c r="C49" s="11"/>
      <c r="D49" s="11"/>
      <c r="E49" s="11"/>
    </row>
    <row r="50" spans="1:5">
      <c r="A50" s="11"/>
      <c r="B50" s="11"/>
      <c r="C50" s="11"/>
      <c r="D50" s="11"/>
      <c r="E50" s="11"/>
    </row>
    <row r="51" spans="1:5">
      <c r="A51" s="11"/>
      <c r="B51" s="11"/>
      <c r="C51" s="11"/>
      <c r="D51" s="11"/>
      <c r="E51" s="11"/>
    </row>
    <row r="52" spans="1:5">
      <c r="A52" s="11"/>
      <c r="B52" s="11"/>
      <c r="C52" s="11"/>
      <c r="D52" s="11"/>
      <c r="E52" s="11"/>
    </row>
    <row r="53" spans="1:5">
      <c r="A53" s="11"/>
      <c r="B53" s="11"/>
      <c r="C53" s="11"/>
      <c r="D53" s="11"/>
      <c r="E53" s="11"/>
    </row>
    <row r="54" spans="1:5">
      <c r="A54" s="11"/>
      <c r="B54" s="11"/>
      <c r="C54" s="11"/>
      <c r="D54" s="11"/>
      <c r="E54" s="11"/>
    </row>
    <row r="55" spans="1:5">
      <c r="A55" s="11"/>
      <c r="B55" s="11"/>
      <c r="C55" s="11"/>
      <c r="D55" s="11"/>
      <c r="E55" s="11"/>
    </row>
    <row r="56" spans="1:5">
      <c r="A56" s="11"/>
      <c r="B56" s="11"/>
      <c r="C56" s="11"/>
      <c r="D56" s="11"/>
      <c r="E56" s="11"/>
    </row>
    <row r="57" spans="1:5">
      <c r="A57" s="11"/>
      <c r="B57" s="11"/>
      <c r="C57" s="11"/>
      <c r="D57" s="11"/>
      <c r="E57" s="11"/>
    </row>
    <row r="58" spans="1:5">
      <c r="A58" s="11"/>
      <c r="B58" s="11"/>
      <c r="C58" s="11"/>
      <c r="D58" s="11"/>
      <c r="E58" s="11"/>
    </row>
    <row r="59" spans="1:5">
      <c r="A59" s="11"/>
      <c r="B59" s="11"/>
      <c r="C59" s="11"/>
      <c r="D59" s="11"/>
      <c r="E59" s="11"/>
    </row>
    <row r="60" spans="1:5">
      <c r="A60" s="11"/>
      <c r="B60" s="11"/>
      <c r="C60" s="11"/>
      <c r="D60" s="11"/>
      <c r="E60" s="11"/>
    </row>
  </sheetData>
  <mergeCells count="3">
    <mergeCell ref="A1:C3"/>
    <mergeCell ref="A5:E5"/>
    <mergeCell ref="A25:E25"/>
  </mergeCells>
  <conditionalFormatting sqref="B8:B23">
    <cfRule type="expression" dxfId="2" priority="1">
      <formula>B8="Complete"</formula>
    </cfRule>
    <cfRule type="expression" dxfId="1" priority="2">
      <formula>B8="In Progress"</formula>
    </cfRule>
    <cfRule type="expression" dxfId="0" priority="3">
      <formula>B8="Not Started"</formula>
    </cfRule>
  </conditionalFormatting>
  <dataValidations count="1">
    <dataValidation type="list" sqref="B8:B23" xr:uid="{00000000-0002-0000-0500-000000000000}">
      <formula1>"Not Started,In Progress,Complete,Not Applicable"</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60"/>
  <sheetViews>
    <sheetView workbookViewId="0">
      <selection sqref="A1:C3"/>
    </sheetView>
  </sheetViews>
  <sheetFormatPr defaultRowHeight="14.25"/>
  <cols>
    <col min="1" max="1" width="30" customWidth="1"/>
    <col min="2" max="2" width="62" customWidth="1"/>
    <col min="3" max="3" width="40" customWidth="1"/>
  </cols>
  <sheetData>
    <row r="1" spans="1:3" ht="24" customHeight="1">
      <c r="A1" s="116"/>
      <c r="B1" s="116"/>
      <c r="C1" s="116"/>
    </row>
    <row r="2" spans="1:3" ht="24" customHeight="1">
      <c r="A2" s="116"/>
      <c r="B2" s="116"/>
      <c r="C2" s="116"/>
    </row>
    <row r="3" spans="1:3" ht="24" customHeight="1">
      <c r="A3" s="116"/>
      <c r="B3" s="116"/>
      <c r="C3" s="116"/>
    </row>
    <row r="4" spans="1:3">
      <c r="A4" s="11"/>
      <c r="B4" s="11"/>
      <c r="C4" s="11"/>
    </row>
    <row r="5" spans="1:3" ht="26.1" customHeight="1">
      <c r="A5" s="66" t="s">
        <v>129</v>
      </c>
      <c r="B5" s="66"/>
      <c r="C5" s="66"/>
    </row>
    <row r="6" spans="1:3">
      <c r="A6" s="11"/>
      <c r="B6" s="11"/>
      <c r="C6" s="11"/>
    </row>
    <row r="7" spans="1:3">
      <c r="A7" s="63" t="s">
        <v>130</v>
      </c>
      <c r="B7" s="64" t="s">
        <v>131</v>
      </c>
      <c r="C7" s="65" t="s">
        <v>132</v>
      </c>
    </row>
    <row r="8" spans="1:3" ht="25.5">
      <c r="A8" s="51" t="s">
        <v>133</v>
      </c>
      <c r="B8" s="61" t="s">
        <v>134</v>
      </c>
      <c r="C8" s="37" t="s">
        <v>135</v>
      </c>
    </row>
    <row r="9" spans="1:3">
      <c r="A9" s="51" t="s">
        <v>136</v>
      </c>
      <c r="B9" s="61" t="s">
        <v>137</v>
      </c>
      <c r="C9" s="37" t="s">
        <v>138</v>
      </c>
    </row>
    <row r="10" spans="1:3">
      <c r="A10" s="51" t="s">
        <v>139</v>
      </c>
      <c r="B10" s="61" t="s">
        <v>140</v>
      </c>
      <c r="C10" s="37" t="s">
        <v>141</v>
      </c>
    </row>
    <row r="11" spans="1:3">
      <c r="A11" s="51" t="s">
        <v>142</v>
      </c>
      <c r="B11" s="61" t="s">
        <v>143</v>
      </c>
      <c r="C11" s="37" t="s">
        <v>144</v>
      </c>
    </row>
    <row r="12" spans="1:3">
      <c r="A12" s="51" t="s">
        <v>145</v>
      </c>
      <c r="B12" s="61" t="s">
        <v>146</v>
      </c>
      <c r="C12" s="37" t="s">
        <v>147</v>
      </c>
    </row>
    <row r="13" spans="1:3">
      <c r="A13" s="51" t="s">
        <v>148</v>
      </c>
      <c r="B13" s="61" t="s">
        <v>149</v>
      </c>
      <c r="C13" s="37" t="s">
        <v>150</v>
      </c>
    </row>
    <row r="14" spans="1:3">
      <c r="A14" s="51" t="s">
        <v>151</v>
      </c>
      <c r="B14" s="61" t="s">
        <v>152</v>
      </c>
      <c r="C14" s="37" t="s">
        <v>153</v>
      </c>
    </row>
    <row r="15" spans="1:3" ht="25.5">
      <c r="A15" s="52" t="s">
        <v>154</v>
      </c>
      <c r="B15" s="62" t="s">
        <v>155</v>
      </c>
      <c r="C15" s="42" t="s">
        <v>156</v>
      </c>
    </row>
    <row r="16" spans="1:3">
      <c r="A16" s="11"/>
      <c r="B16" s="11"/>
      <c r="C16" s="11"/>
    </row>
    <row r="17" spans="1:3">
      <c r="A17" s="11"/>
      <c r="B17" s="11"/>
      <c r="C17" s="11"/>
    </row>
    <row r="18" spans="1:3">
      <c r="A18" s="78" t="s">
        <v>157</v>
      </c>
      <c r="B18" s="79"/>
      <c r="C18" s="80"/>
    </row>
    <row r="19" spans="1:3">
      <c r="A19" s="81"/>
      <c r="B19" s="82"/>
      <c r="C19" s="83"/>
    </row>
    <row r="20" spans="1:3">
      <c r="A20" s="81"/>
      <c r="B20" s="82"/>
      <c r="C20" s="83"/>
    </row>
    <row r="21" spans="1:3">
      <c r="A21" s="81"/>
      <c r="B21" s="82"/>
      <c r="C21" s="83"/>
    </row>
    <row r="22" spans="1:3">
      <c r="A22" s="84"/>
      <c r="B22" s="85"/>
      <c r="C22" s="86"/>
    </row>
    <row r="23" spans="1:3">
      <c r="A23" s="11"/>
      <c r="B23" s="11"/>
      <c r="C23" s="11"/>
    </row>
    <row r="24" spans="1:3">
      <c r="A24" s="11"/>
      <c r="B24" s="11"/>
      <c r="C24" s="11"/>
    </row>
    <row r="25" spans="1:3">
      <c r="A25" s="11"/>
      <c r="B25" s="11"/>
      <c r="C25" s="11"/>
    </row>
    <row r="26" spans="1:3">
      <c r="A26" s="11"/>
      <c r="B26" s="11"/>
      <c r="C26" s="11"/>
    </row>
    <row r="27" spans="1:3">
      <c r="A27" s="11"/>
      <c r="B27" s="11"/>
      <c r="C27" s="11"/>
    </row>
    <row r="28" spans="1:3">
      <c r="A28" s="11"/>
      <c r="B28" s="11"/>
      <c r="C28" s="11"/>
    </row>
    <row r="29" spans="1:3">
      <c r="A29" s="11"/>
      <c r="B29" s="11"/>
      <c r="C29" s="11"/>
    </row>
    <row r="30" spans="1:3">
      <c r="A30" s="11"/>
      <c r="B30" s="11"/>
      <c r="C30" s="11"/>
    </row>
    <row r="31" spans="1:3">
      <c r="A31" s="11"/>
      <c r="B31" s="11"/>
      <c r="C31" s="11"/>
    </row>
    <row r="32" spans="1:3">
      <c r="A32" s="11"/>
      <c r="B32" s="11"/>
      <c r="C32" s="11"/>
    </row>
    <row r="33" spans="1:3">
      <c r="A33" s="11"/>
      <c r="B33" s="11"/>
      <c r="C33" s="11"/>
    </row>
    <row r="34" spans="1:3">
      <c r="A34" s="11"/>
      <c r="B34" s="11"/>
      <c r="C34" s="11"/>
    </row>
    <row r="35" spans="1:3">
      <c r="A35" s="11"/>
      <c r="B35" s="11"/>
      <c r="C35" s="11"/>
    </row>
    <row r="36" spans="1:3">
      <c r="A36" s="11"/>
      <c r="B36" s="11"/>
      <c r="C36" s="11"/>
    </row>
    <row r="37" spans="1:3">
      <c r="A37" s="11"/>
      <c r="B37" s="11"/>
      <c r="C37" s="11"/>
    </row>
    <row r="38" spans="1:3">
      <c r="A38" s="11"/>
      <c r="B38" s="11"/>
      <c r="C38" s="11"/>
    </row>
    <row r="39" spans="1:3">
      <c r="A39" s="11"/>
      <c r="B39" s="11"/>
      <c r="C39" s="11"/>
    </row>
    <row r="40" spans="1:3">
      <c r="A40" s="11"/>
      <c r="B40" s="11"/>
      <c r="C40" s="11"/>
    </row>
    <row r="41" spans="1:3">
      <c r="A41" s="11"/>
      <c r="B41" s="11"/>
      <c r="C41" s="11"/>
    </row>
    <row r="42" spans="1:3">
      <c r="A42" s="11"/>
      <c r="B42" s="11"/>
      <c r="C42" s="11"/>
    </row>
    <row r="43" spans="1:3">
      <c r="A43" s="11"/>
      <c r="B43" s="11"/>
      <c r="C43" s="11"/>
    </row>
    <row r="44" spans="1:3">
      <c r="A44" s="11"/>
      <c r="B44" s="11"/>
      <c r="C44" s="11"/>
    </row>
    <row r="45" spans="1:3">
      <c r="A45" s="11"/>
      <c r="B45" s="11"/>
      <c r="C45" s="11"/>
    </row>
    <row r="46" spans="1:3">
      <c r="A46" s="11"/>
      <c r="B46" s="11"/>
      <c r="C46" s="11"/>
    </row>
    <row r="47" spans="1:3">
      <c r="A47" s="11"/>
      <c r="B47" s="11"/>
      <c r="C47" s="11"/>
    </row>
    <row r="48" spans="1:3">
      <c r="A48" s="11"/>
      <c r="B48" s="11"/>
      <c r="C48" s="11"/>
    </row>
    <row r="49" spans="1:3">
      <c r="A49" s="11"/>
      <c r="B49" s="11"/>
      <c r="C49" s="11"/>
    </row>
    <row r="50" spans="1:3">
      <c r="A50" s="11"/>
      <c r="B50" s="11"/>
      <c r="C50" s="11"/>
    </row>
    <row r="51" spans="1:3">
      <c r="A51" s="11"/>
      <c r="B51" s="11"/>
      <c r="C51" s="11"/>
    </row>
    <row r="52" spans="1:3">
      <c r="A52" s="11"/>
      <c r="B52" s="11"/>
      <c r="C52" s="11"/>
    </row>
    <row r="53" spans="1:3">
      <c r="A53" s="11"/>
      <c r="B53" s="11"/>
      <c r="C53" s="11"/>
    </row>
    <row r="54" spans="1:3">
      <c r="A54" s="11"/>
      <c r="B54" s="11"/>
      <c r="C54" s="11"/>
    </row>
    <row r="55" spans="1:3">
      <c r="A55" s="11"/>
      <c r="B55" s="11"/>
      <c r="C55" s="11"/>
    </row>
    <row r="56" spans="1:3">
      <c r="A56" s="11"/>
      <c r="B56" s="11"/>
      <c r="C56" s="11"/>
    </row>
    <row r="57" spans="1:3">
      <c r="A57" s="11"/>
      <c r="B57" s="11"/>
      <c r="C57" s="11"/>
    </row>
    <row r="58" spans="1:3">
      <c r="A58" s="11"/>
      <c r="B58" s="11"/>
      <c r="C58" s="11"/>
    </row>
    <row r="59" spans="1:3">
      <c r="A59" s="11"/>
      <c r="B59" s="11"/>
      <c r="C59" s="11"/>
    </row>
    <row r="60" spans="1:3">
      <c r="A60" s="11"/>
      <c r="B60" s="11"/>
      <c r="C60" s="11"/>
    </row>
  </sheetData>
  <mergeCells count="3">
    <mergeCell ref="A1:C3"/>
    <mergeCell ref="A5:C5"/>
    <mergeCell ref="A18:C2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Dashboard</vt:lpstr>
      <vt:lpstr>Eligibility</vt:lpstr>
      <vt:lpstr>Leave Calculator</vt:lpstr>
      <vt:lpstr>Leave Log</vt:lpstr>
      <vt:lpstr>Deadlines</vt:lpstr>
      <vt:lpstr>Compliance Checklist</vt:lpstr>
      <vt:lpstr>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Corry Hull</dc:creator>
  <cp:lastModifiedBy>Corry Hull</cp:lastModifiedBy>
  <dcterms:created xsi:type="dcterms:W3CDTF">2026-07-18T14:18:22Z</dcterms:created>
  <dcterms:modified xsi:type="dcterms:W3CDTF">2026-07-18T14:18:22Z</dcterms:modified>
</cp:coreProperties>
</file>